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710" yWindow="705" windowWidth="19320" windowHeight="12495" tabRatio="483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actualdate">'Januar'!$B$1</definedName>
    <definedName name="Allerheiligen_1" localSheetId="3">'April'!$AM$36</definedName>
    <definedName name="Allerheiligen_1" localSheetId="7">'August'!$AM$36</definedName>
    <definedName name="Allerheiligen_1" localSheetId="11">'Dezember'!$AM$36</definedName>
    <definedName name="Allerheiligen_1" localSheetId="1">'Februar'!$AM$36</definedName>
    <definedName name="Allerheiligen_1" localSheetId="6">'Juli'!$AM$36</definedName>
    <definedName name="Allerheiligen_1" localSheetId="5">'Juni'!$AM$36</definedName>
    <definedName name="Allerheiligen_1" localSheetId="4">'Mai'!$AM$36</definedName>
    <definedName name="Allerheiligen_1" localSheetId="2">'März'!$AM$36</definedName>
    <definedName name="Allerheiligen_1" localSheetId="10">'November'!$AM$36</definedName>
    <definedName name="Allerheiligen_1" localSheetId="9">'Oktober'!$AM$36</definedName>
    <definedName name="Allerheiligen_1" localSheetId="8">'September'!$AM$36</definedName>
    <definedName name="Allerheiligen_1">'Januar'!$AM$36</definedName>
    <definedName name="Beginndatum_1" localSheetId="3">'April'!$D$10</definedName>
    <definedName name="Beginndatum_1" localSheetId="7">'August'!$D$10</definedName>
    <definedName name="Beginndatum_1" localSheetId="11">'Dezember'!$D$10</definedName>
    <definedName name="Beginndatum_1" localSheetId="1">'Februar'!$D$10</definedName>
    <definedName name="Beginndatum_1" localSheetId="6">'Juli'!$D$10</definedName>
    <definedName name="Beginndatum_1" localSheetId="5">'Juni'!$D$10</definedName>
    <definedName name="Beginndatum_1" localSheetId="4">'Mai'!$D$10</definedName>
    <definedName name="Beginndatum_1" localSheetId="2">'März'!$D$10</definedName>
    <definedName name="Beginndatum_1" localSheetId="10">'November'!$D$10</definedName>
    <definedName name="Beginndatum_1" localSheetId="9">'Oktober'!$D$10</definedName>
    <definedName name="Beginndatum_1" localSheetId="8">'September'!$D$10</definedName>
    <definedName name="Beginndatum_1">'Januar'!$D$10</definedName>
    <definedName name="Buss_Bettag_1" localSheetId="3">'April'!$AM$37</definedName>
    <definedName name="Buss_Bettag_1" localSheetId="7">'August'!$AM$37</definedName>
    <definedName name="Buss_Bettag_1" localSheetId="11">'Dezember'!$AM$37</definedName>
    <definedName name="Buss_Bettag_1" localSheetId="1">'Februar'!$AM$37</definedName>
    <definedName name="Buss_Bettag_1" localSheetId="6">'Juli'!$AM$37</definedName>
    <definedName name="Buss_Bettag_1" localSheetId="5">'Juni'!$AM$37</definedName>
    <definedName name="Buss_Bettag_1" localSheetId="4">'Mai'!$AM$37</definedName>
    <definedName name="Buss_Bettag_1" localSheetId="2">'März'!$AM$37</definedName>
    <definedName name="Buss_Bettag_1" localSheetId="10">'November'!$AM$37</definedName>
    <definedName name="Buss_Bettag_1" localSheetId="9">'Oktober'!$AM$37</definedName>
    <definedName name="Buss_Bettag_1" localSheetId="8">'September'!$AM$37</definedName>
    <definedName name="Buss_Bettag_1">'Januar'!$AM$37</definedName>
    <definedName name="Christi_Himmelfahrt_1" localSheetId="3">'April'!$AM$18</definedName>
    <definedName name="Christi_Himmelfahrt_1" localSheetId="7">'August'!$AM$18</definedName>
    <definedName name="Christi_Himmelfahrt_1" localSheetId="11">'Dezember'!$AM$18</definedName>
    <definedName name="Christi_Himmelfahrt_1" localSheetId="1">'Februar'!$AM$18</definedName>
    <definedName name="Christi_Himmelfahrt_1" localSheetId="6">'Juli'!$AM$18</definedName>
    <definedName name="Christi_Himmelfahrt_1" localSheetId="5">'Juni'!$AM$18</definedName>
    <definedName name="Christi_Himmelfahrt_1" localSheetId="4">'Mai'!$AM$18</definedName>
    <definedName name="Christi_Himmelfahrt_1" localSheetId="2">'März'!$AM$18</definedName>
    <definedName name="Christi_Himmelfahrt_1" localSheetId="10">'November'!$AM$18</definedName>
    <definedName name="Christi_Himmelfahrt_1" localSheetId="9">'Oktober'!$AM$18</definedName>
    <definedName name="Christi_Himmelfahrt_1" localSheetId="8">'September'!$AM$18</definedName>
    <definedName name="Christi_Himmelfahrt_1">'Januar'!$AM$18</definedName>
    <definedName name="_xlnm.Print_Area" localSheetId="3">'April'!$B$1:$AH$45</definedName>
    <definedName name="_xlnm.Print_Area" localSheetId="7">'August'!$B$1:$AH$45</definedName>
    <definedName name="_xlnm.Print_Area" localSheetId="11">'Dezember'!$B$1:$AH$45</definedName>
    <definedName name="_xlnm.Print_Area" localSheetId="1">'Februar'!$B$1:$AH$45</definedName>
    <definedName name="_xlnm.Print_Area" localSheetId="0">'Januar'!$B$1:$AH$45</definedName>
    <definedName name="_xlnm.Print_Area" localSheetId="6">'Juli'!$B$1:$AH$45</definedName>
    <definedName name="_xlnm.Print_Area" localSheetId="5">'Juni'!$B$1:$AH$45</definedName>
    <definedName name="_xlnm.Print_Area" localSheetId="4">'Mai'!$B$1:$AH$45</definedName>
    <definedName name="_xlnm.Print_Area" localSheetId="2">'März'!$B$1:$AH$45</definedName>
    <definedName name="_xlnm.Print_Area" localSheetId="10">'November'!$B$1:$AH$45</definedName>
    <definedName name="_xlnm.Print_Area" localSheetId="9">'Oktober'!$B$1:$AH$45</definedName>
    <definedName name="_xlnm.Print_Area" localSheetId="8">'September'!$B$1:$AH$45</definedName>
    <definedName name="Feiertagsstd_125_1" localSheetId="3">'April'!$M$45</definedName>
    <definedName name="Feiertagsstd_125_1" localSheetId="7">'August'!$M$45</definedName>
    <definedName name="Feiertagsstd_125_1" localSheetId="11">'Dezember'!$M$45</definedName>
    <definedName name="Feiertagsstd_125_1" localSheetId="1">'Februar'!$M$45</definedName>
    <definedName name="Feiertagsstd_125_1" localSheetId="6">'Juli'!$M$45</definedName>
    <definedName name="Feiertagsstd_125_1" localSheetId="5">'Juni'!$M$45</definedName>
    <definedName name="Feiertagsstd_125_1" localSheetId="4">'Mai'!$M$45</definedName>
    <definedName name="Feiertagsstd_125_1" localSheetId="2">'März'!$M$45</definedName>
    <definedName name="Feiertagsstd_125_1" localSheetId="10">'November'!$M$45</definedName>
    <definedName name="Feiertagsstd_125_1" localSheetId="9">'Oktober'!$M$45</definedName>
    <definedName name="Feiertagsstd_125_1" localSheetId="8">'September'!$M$45</definedName>
    <definedName name="Feiertagsstd_125_1">'Januar'!$M$45</definedName>
    <definedName name="Feiertagsstd_150_1" localSheetId="3">'April'!$N$45</definedName>
    <definedName name="Feiertagsstd_150_1" localSheetId="7">'August'!$N$45</definedName>
    <definedName name="Feiertagsstd_150_1" localSheetId="11">'Dezember'!$N$45</definedName>
    <definedName name="Feiertagsstd_150_1" localSheetId="1">'Februar'!$N$45</definedName>
    <definedName name="Feiertagsstd_150_1" localSheetId="6">'Juli'!$N$45</definedName>
    <definedName name="Feiertagsstd_150_1" localSheetId="5">'Juni'!$N$45</definedName>
    <definedName name="Feiertagsstd_150_1" localSheetId="4">'Mai'!$N$45</definedName>
    <definedName name="Feiertagsstd_150_1" localSheetId="2">'März'!$N$45</definedName>
    <definedName name="Feiertagsstd_150_1" localSheetId="10">'November'!$N$45</definedName>
    <definedName name="Feiertagsstd_150_1" localSheetId="9">'Oktober'!$N$45</definedName>
    <definedName name="Feiertagsstd_150_1" localSheetId="8">'September'!$N$45</definedName>
    <definedName name="Feiertagsstd_150_1">'Januar'!$N$45</definedName>
    <definedName name="Friedensfest_1" localSheetId="3">'April'!$AM$33</definedName>
    <definedName name="Friedensfest_1" localSheetId="7">'August'!$AM$33</definedName>
    <definedName name="Friedensfest_1" localSheetId="11">'Dezember'!$AM$33</definedName>
    <definedName name="Friedensfest_1" localSheetId="1">'Februar'!$AM$33</definedName>
    <definedName name="Friedensfest_1" localSheetId="6">'Juli'!$AM$33</definedName>
    <definedName name="Friedensfest_1" localSheetId="5">'Juni'!$AM$33</definedName>
    <definedName name="Friedensfest_1" localSheetId="4">'Mai'!$AM$33</definedName>
    <definedName name="Friedensfest_1" localSheetId="2">'März'!$AM$33</definedName>
    <definedName name="Friedensfest_1" localSheetId="10">'November'!$AM$33</definedName>
    <definedName name="Friedensfest_1" localSheetId="9">'Oktober'!$AM$33</definedName>
    <definedName name="Friedensfest_1" localSheetId="8">'September'!$AM$33</definedName>
    <definedName name="Friedensfest_1">'Januar'!$AM$33</definedName>
    <definedName name="Friedesnfest_1" localSheetId="3">'April'!$AM$33</definedName>
    <definedName name="Friedesnfest_1" localSheetId="7">'August'!$AM$33</definedName>
    <definedName name="Friedesnfest_1" localSheetId="11">'Dezember'!$AM$33</definedName>
    <definedName name="Friedesnfest_1" localSheetId="1">'Februar'!$AM$33</definedName>
    <definedName name="Friedesnfest_1" localSheetId="6">'Juli'!$AM$33</definedName>
    <definedName name="Friedesnfest_1" localSheetId="5">'Juni'!$AM$33</definedName>
    <definedName name="Friedesnfest_1" localSheetId="4">'Mai'!$AM$33</definedName>
    <definedName name="Friedesnfest_1" localSheetId="2">'März'!$AM$33</definedName>
    <definedName name="Friedesnfest_1" localSheetId="10">'November'!$AM$33</definedName>
    <definedName name="Friedesnfest_1" localSheetId="9">'Oktober'!$AM$33</definedName>
    <definedName name="Friedesnfest_1" localSheetId="8">'September'!$AM$33</definedName>
    <definedName name="Friedesnfest_1">'Januar'!$AM$33</definedName>
    <definedName name="Fronleichnam_1" localSheetId="3">'April'!$AM$32</definedName>
    <definedName name="Fronleichnam_1" localSheetId="7">'August'!$AM$32</definedName>
    <definedName name="Fronleichnam_1" localSheetId="11">'Dezember'!$AM$32</definedName>
    <definedName name="Fronleichnam_1" localSheetId="1">'Februar'!$AM$32</definedName>
    <definedName name="Fronleichnam_1" localSheetId="6">'Juli'!$AM$32</definedName>
    <definedName name="Fronleichnam_1" localSheetId="5">'Juni'!$AM$32</definedName>
    <definedName name="Fronleichnam_1" localSheetId="4">'Mai'!$AM$32</definedName>
    <definedName name="Fronleichnam_1" localSheetId="2">'März'!$AM$32</definedName>
    <definedName name="Fronleichnam_1" localSheetId="10">'November'!$AM$32</definedName>
    <definedName name="Fronleichnam_1" localSheetId="9">'Oktober'!$AM$32</definedName>
    <definedName name="Fronleichnam_1" localSheetId="8">'September'!$AM$32</definedName>
    <definedName name="Fronleichnam_1">'Januar'!$AM$32</definedName>
    <definedName name="Heiligabend_1" localSheetId="3">'April'!$AM$21</definedName>
    <definedName name="Heiligabend_1" localSheetId="7">'August'!$AM$21</definedName>
    <definedName name="Heiligabend_1" localSheetId="11">'Dezember'!$AM$21</definedName>
    <definedName name="Heiligabend_1" localSheetId="1">'Februar'!$AM$21</definedName>
    <definedName name="Heiligabend_1" localSheetId="6">'Juli'!$AM$21</definedName>
    <definedName name="Heiligabend_1" localSheetId="5">'Juni'!$AM$21</definedName>
    <definedName name="Heiligabend_1" localSheetId="4">'Mai'!$AM$21</definedName>
    <definedName name="Heiligabend_1" localSheetId="2">'März'!$AM$21</definedName>
    <definedName name="Heiligabend_1" localSheetId="10">'November'!$AM$21</definedName>
    <definedName name="Heiligabend_1" localSheetId="9">'Oktober'!$AM$21</definedName>
    <definedName name="Heiligabend_1" localSheetId="8">'September'!$AM$21</definedName>
    <definedName name="Heiligabend_1">'Januar'!$AM$21</definedName>
    <definedName name="HL_3_Koenige" localSheetId="3">'April'!$AM$31</definedName>
    <definedName name="HL_3_Koenige" localSheetId="7">'August'!$AM$31</definedName>
    <definedName name="HL_3_Koenige" localSheetId="11">'Dezember'!$AM$31</definedName>
    <definedName name="HL_3_Koenige" localSheetId="1">'Februar'!$AM$31</definedName>
    <definedName name="HL_3_Koenige" localSheetId="6">'Juli'!$AM$31</definedName>
    <definedName name="HL_3_Koenige" localSheetId="5">'Juni'!$AM$31</definedName>
    <definedName name="HL_3_Koenige" localSheetId="4">'Mai'!$AM$31</definedName>
    <definedName name="HL_3_Koenige" localSheetId="2">'März'!$AM$31</definedName>
    <definedName name="HL_3_Koenige" localSheetId="10">'November'!$AM$31</definedName>
    <definedName name="HL_3_Koenige" localSheetId="9">'Oktober'!$AM$31</definedName>
    <definedName name="HL_3_Koenige" localSheetId="8">'September'!$AM$31</definedName>
    <definedName name="HL_3_Koenige">'Januar'!$AM$31</definedName>
    <definedName name="HL_3_Koenige_1" localSheetId="3">'April'!$AM$31</definedName>
    <definedName name="HL_3_Koenige_1" localSheetId="7">'August'!$AM$31</definedName>
    <definedName name="HL_3_Koenige_1" localSheetId="11">'Dezember'!$AM$31</definedName>
    <definedName name="HL_3_Koenige_1" localSheetId="1">'Februar'!$AM$31</definedName>
    <definedName name="HL_3_Koenige_1" localSheetId="6">'Juli'!$AM$31</definedName>
    <definedName name="HL_3_Koenige_1" localSheetId="5">'Juni'!$AM$31</definedName>
    <definedName name="HL_3_Koenige_1" localSheetId="4">'Mai'!$AM$31</definedName>
    <definedName name="HL_3_Koenige_1" localSheetId="2">'März'!$AM$31</definedName>
    <definedName name="HL_3_Koenige_1" localSheetId="10">'November'!$AM$31</definedName>
    <definedName name="HL_3_Koenige_1" localSheetId="9">'Oktober'!$AM$31</definedName>
    <definedName name="HL_3_Koenige_1" localSheetId="8">'September'!$AM$31</definedName>
    <definedName name="HL_3_Koenige_1">'Januar'!$AM$31</definedName>
    <definedName name="Karfreitag_1" localSheetId="3">'April'!$AM$15</definedName>
    <definedName name="Karfreitag_1" localSheetId="7">'August'!$AM$15</definedName>
    <definedName name="Karfreitag_1" localSheetId="11">'Dezember'!$AM$15</definedName>
    <definedName name="Karfreitag_1" localSheetId="1">'Februar'!$AM$15</definedName>
    <definedName name="Karfreitag_1" localSheetId="6">'Juli'!$AM$15</definedName>
    <definedName name="Karfreitag_1" localSheetId="5">'Juni'!$AM$15</definedName>
    <definedName name="Karfreitag_1" localSheetId="4">'Mai'!$AM$15</definedName>
    <definedName name="Karfreitag_1" localSheetId="2">'März'!$AM$15</definedName>
    <definedName name="Karfreitag_1" localSheetId="10">'November'!$AM$15</definedName>
    <definedName name="Karfreitag_1" localSheetId="9">'Oktober'!$AM$15</definedName>
    <definedName name="Karfreitag_1" localSheetId="8">'September'!$AM$15</definedName>
    <definedName name="Karfreitag_1">'Januar'!$AM$15</definedName>
    <definedName name="Logo_1">'Januar'!$N$5</definedName>
    <definedName name="Logo_10">'Oktober'!$N$5</definedName>
    <definedName name="Logo_11">'November'!$N$5</definedName>
    <definedName name="Logo_12">'Dezember'!$N$5</definedName>
    <definedName name="Logo_2">'Februar'!$N$5</definedName>
    <definedName name="Logo_3">'März'!$N$5</definedName>
    <definedName name="Logo_4">'April'!$N$5</definedName>
    <definedName name="Logo_5">'Mai'!$N$5</definedName>
    <definedName name="Logo_6">'Juni'!$N$5</definedName>
    <definedName name="Logo_7">'Juli'!$N$5</definedName>
    <definedName name="Logo_8">'August'!$N$5</definedName>
    <definedName name="Logo_9">'September'!$N$5</definedName>
    <definedName name="Maria_Himmelfahrt_1" localSheetId="3">'April'!$AM$34</definedName>
    <definedName name="Maria_Himmelfahrt_1" localSheetId="7">'August'!$AM$34</definedName>
    <definedName name="Maria_Himmelfahrt_1" localSheetId="11">'Dezember'!$AM$34</definedName>
    <definedName name="Maria_Himmelfahrt_1" localSheetId="1">'Februar'!$AM$34</definedName>
    <definedName name="Maria_Himmelfahrt_1" localSheetId="6">'Juli'!$AM$34</definedName>
    <definedName name="Maria_Himmelfahrt_1" localSheetId="5">'Juni'!$AM$34</definedName>
    <definedName name="Maria_Himmelfahrt_1" localSheetId="4">'Mai'!$AM$34</definedName>
    <definedName name="Maria_Himmelfahrt_1" localSheetId="2">'März'!$AM$34</definedName>
    <definedName name="Maria_Himmelfahrt_1" localSheetId="10">'November'!$AM$34</definedName>
    <definedName name="Maria_Himmelfahrt_1" localSheetId="9">'Oktober'!$AM$34</definedName>
    <definedName name="Maria_Himmelfahrt_1" localSheetId="8">'September'!$AM$34</definedName>
    <definedName name="Maria_Himmelfahrt_1">'Januar'!$AM$34</definedName>
    <definedName name="Nachtstd_25_1" localSheetId="3">'April'!$J$45</definedName>
    <definedName name="Nachtstd_25_1" localSheetId="7">'August'!$J$45</definedName>
    <definedName name="Nachtstd_25_1" localSheetId="11">'Dezember'!$J$45</definedName>
    <definedName name="Nachtstd_25_1" localSheetId="1">'Februar'!$J$45</definedName>
    <definedName name="Nachtstd_25_1" localSheetId="6">'Juli'!$J$45</definedName>
    <definedName name="Nachtstd_25_1" localSheetId="5">'Juni'!$J$45</definedName>
    <definedName name="Nachtstd_25_1" localSheetId="4">'Mai'!$J$45</definedName>
    <definedName name="Nachtstd_25_1" localSheetId="2">'März'!$J$45</definedName>
    <definedName name="Nachtstd_25_1" localSheetId="10">'November'!$J$45</definedName>
    <definedName name="Nachtstd_25_1" localSheetId="9">'Oktober'!$J$45</definedName>
    <definedName name="Nachtstd_25_1" localSheetId="8">'September'!$J$45</definedName>
    <definedName name="Nachtstd_25_1">'Januar'!$J$45</definedName>
    <definedName name="Nachtstd_40_1" localSheetId="3">'April'!$K$45</definedName>
    <definedName name="Nachtstd_40_1" localSheetId="7">'August'!$K$45</definedName>
    <definedName name="Nachtstd_40_1" localSheetId="11">'Dezember'!$K$45</definedName>
    <definedName name="Nachtstd_40_1" localSheetId="1">'Februar'!$K$45</definedName>
    <definedName name="Nachtstd_40_1" localSheetId="6">'Juli'!$K$45</definedName>
    <definedName name="Nachtstd_40_1" localSheetId="5">'Juni'!$K$45</definedName>
    <definedName name="Nachtstd_40_1" localSheetId="4">'Mai'!$K$45</definedName>
    <definedName name="Nachtstd_40_1" localSheetId="2">'März'!$K$45</definedName>
    <definedName name="Nachtstd_40_1" localSheetId="10">'November'!$K$45</definedName>
    <definedName name="Nachtstd_40_1" localSheetId="9">'Oktober'!$K$45</definedName>
    <definedName name="Nachtstd_40_1" localSheetId="8">'September'!$K$45</definedName>
    <definedName name="Nachtstd_40_1">'Januar'!$K$45</definedName>
    <definedName name="Neujahr_1" localSheetId="3">'April'!$AM$14</definedName>
    <definedName name="Neujahr_1" localSheetId="7">'August'!$AM$14</definedName>
    <definedName name="Neujahr_1" localSheetId="11">'Dezember'!$AM$14</definedName>
    <definedName name="Neujahr_1" localSheetId="1">'Februar'!$AM$14</definedName>
    <definedName name="Neujahr_1" localSheetId="6">'Juli'!$AM$14</definedName>
    <definedName name="Neujahr_1" localSheetId="5">'Juni'!$AM$14</definedName>
    <definedName name="Neujahr_1" localSheetId="4">'Mai'!$AM$14</definedName>
    <definedName name="Neujahr_1" localSheetId="2">'März'!$AM$14</definedName>
    <definedName name="Neujahr_1" localSheetId="10">'November'!$AM$14</definedName>
    <definedName name="Neujahr_1" localSheetId="9">'Oktober'!$AM$14</definedName>
    <definedName name="Neujahr_1" localSheetId="8">'September'!$AM$14</definedName>
    <definedName name="Neujahr_1">'Januar'!$AM$14</definedName>
    <definedName name="Ostermontag_1" localSheetId="3">'April'!$AM$16</definedName>
    <definedName name="Ostermontag_1" localSheetId="7">'August'!$AM$16</definedName>
    <definedName name="Ostermontag_1" localSheetId="11">'Dezember'!$AM$16</definedName>
    <definedName name="Ostermontag_1" localSheetId="1">'Februar'!$AM$16</definedName>
    <definedName name="Ostermontag_1" localSheetId="6">'Juli'!$AM$16</definedName>
    <definedName name="Ostermontag_1" localSheetId="5">'Juni'!$AM$16</definedName>
    <definedName name="Ostermontag_1" localSheetId="4">'Mai'!$AM$16</definedName>
    <definedName name="Ostermontag_1" localSheetId="2">'März'!$AM$16</definedName>
    <definedName name="Ostermontag_1" localSheetId="10">'November'!$AM$16</definedName>
    <definedName name="Ostermontag_1" localSheetId="9">'Oktober'!$AM$16</definedName>
    <definedName name="Ostermontag_1" localSheetId="8">'September'!$AM$16</definedName>
    <definedName name="Ostermontag_1">'Januar'!$AM$16</definedName>
    <definedName name="Ostersonntag_1" localSheetId="3">'April'!$AM$38</definedName>
    <definedName name="Ostersonntag_1" localSheetId="7">'August'!$AM$38</definedName>
    <definedName name="Ostersonntag_1" localSheetId="11">'Dezember'!$AM$38</definedName>
    <definedName name="Ostersonntag_1" localSheetId="1">'Februar'!$AM$38</definedName>
    <definedName name="Ostersonntag_1" localSheetId="6">'Juli'!$AM$38</definedName>
    <definedName name="Ostersonntag_1" localSheetId="5">'Juni'!$AM$38</definedName>
    <definedName name="Ostersonntag_1" localSheetId="4">'Mai'!$AM$38</definedName>
    <definedName name="Ostersonntag_1" localSheetId="2">'März'!$AM$38</definedName>
    <definedName name="Ostersonntag_1" localSheetId="10">'November'!$AM$38</definedName>
    <definedName name="Ostersonntag_1" localSheetId="9">'Oktober'!$AM$38</definedName>
    <definedName name="Ostersonntag_1" localSheetId="8">'September'!$AM$38</definedName>
    <definedName name="Ostersonntag_1">'Januar'!$AM$38</definedName>
    <definedName name="Pfingstmontag_1" localSheetId="3">'April'!$AM$19</definedName>
    <definedName name="Pfingstmontag_1" localSheetId="7">'August'!$AM$19</definedName>
    <definedName name="Pfingstmontag_1" localSheetId="11">'Dezember'!$AM$19</definedName>
    <definedName name="Pfingstmontag_1" localSheetId="1">'Februar'!$AM$19</definedName>
    <definedName name="Pfingstmontag_1" localSheetId="6">'Juli'!$AM$19</definedName>
    <definedName name="Pfingstmontag_1" localSheetId="5">'Juni'!$AM$19</definedName>
    <definedName name="Pfingstmontag_1" localSheetId="4">'Mai'!$AM$19</definedName>
    <definedName name="Pfingstmontag_1" localSheetId="2">'März'!$AM$19</definedName>
    <definedName name="Pfingstmontag_1" localSheetId="10">'November'!$AM$19</definedName>
    <definedName name="Pfingstmontag_1" localSheetId="9">'Oktober'!$AM$19</definedName>
    <definedName name="Pfingstmontag_1" localSheetId="8">'September'!$AM$19</definedName>
    <definedName name="Pfingstmontag_1">'Januar'!$AM$19</definedName>
    <definedName name="Pfingstsonntag_1" localSheetId="3">'April'!$AM$39</definedName>
    <definedName name="Pfingstsonntag_1" localSheetId="7">'August'!$AM$39</definedName>
    <definedName name="Pfingstsonntag_1" localSheetId="11">'Dezember'!$AM$39</definedName>
    <definedName name="Pfingstsonntag_1" localSheetId="1">'Februar'!$AM$39</definedName>
    <definedName name="Pfingstsonntag_1" localSheetId="6">'Juli'!$AM$39</definedName>
    <definedName name="Pfingstsonntag_1" localSheetId="5">'Juni'!$AM$39</definedName>
    <definedName name="Pfingstsonntag_1" localSheetId="4">'Mai'!$AM$39</definedName>
    <definedName name="Pfingstsonntag_1" localSheetId="2">'März'!$AM$39</definedName>
    <definedName name="Pfingstsonntag_1" localSheetId="10">'November'!$AM$39</definedName>
    <definedName name="Pfingstsonntag_1" localSheetId="9">'Oktober'!$AM$39</definedName>
    <definedName name="Pfingstsonntag_1" localSheetId="8">'September'!$AM$39</definedName>
    <definedName name="Pfingstsonntag_1">'Januar'!$AM$39</definedName>
    <definedName name="Refomationstag_1" localSheetId="3">'April'!$AM$35</definedName>
    <definedName name="Refomationstag_1" localSheetId="7">'August'!$AM$35</definedName>
    <definedName name="Refomationstag_1" localSheetId="11">'Dezember'!$AM$35</definedName>
    <definedName name="Refomationstag_1" localSheetId="1">'Februar'!$AM$35</definedName>
    <definedName name="Refomationstag_1" localSheetId="6">'Juli'!$AM$35</definedName>
    <definedName name="Refomationstag_1" localSheetId="5">'Juni'!$AM$35</definedName>
    <definedName name="Refomationstag_1" localSheetId="4">'Mai'!$AM$35</definedName>
    <definedName name="Refomationstag_1" localSheetId="2">'März'!$AM$35</definedName>
    <definedName name="Refomationstag_1" localSheetId="10">'November'!$AM$35</definedName>
    <definedName name="Refomationstag_1" localSheetId="9">'Oktober'!$AM$35</definedName>
    <definedName name="Refomationstag_1" localSheetId="8">'September'!$AM$35</definedName>
    <definedName name="Refomationstag_1">'Januar'!$AM$35</definedName>
    <definedName name="Sonntagsstd_1" localSheetId="3">'April'!$L$45</definedName>
    <definedName name="Sonntagsstd_1" localSheetId="7">'August'!$L$45</definedName>
    <definedName name="Sonntagsstd_1" localSheetId="11">'Dezember'!$L$45</definedName>
    <definedName name="Sonntagsstd_1" localSheetId="1">'Februar'!$L$45</definedName>
    <definedName name="Sonntagsstd_1" localSheetId="6">'Juli'!$L$45</definedName>
    <definedName name="Sonntagsstd_1" localSheetId="5">'Juni'!$L$45</definedName>
    <definedName name="Sonntagsstd_1" localSheetId="4">'Mai'!$L$45</definedName>
    <definedName name="Sonntagsstd_1" localSheetId="2">'März'!$L$45</definedName>
    <definedName name="Sonntagsstd_1" localSheetId="10">'November'!$L$45</definedName>
    <definedName name="Sonntagsstd_1" localSheetId="9">'Oktober'!$L$45</definedName>
    <definedName name="Sonntagsstd_1" localSheetId="8">'September'!$L$45</definedName>
    <definedName name="Sonntagsstd_1">'Januar'!$L$45</definedName>
    <definedName name="Stunden_1" localSheetId="3">'April'!$I$45</definedName>
    <definedName name="Stunden_1" localSheetId="7">'August'!$I$45</definedName>
    <definedName name="Stunden_1" localSheetId="11">'Dezember'!$I$45</definedName>
    <definedName name="Stunden_1" localSheetId="1">'Februar'!$I$45</definedName>
    <definedName name="Stunden_1" localSheetId="6">'Juli'!$I$45</definedName>
    <definedName name="Stunden_1" localSheetId="5">'Juni'!$I$45</definedName>
    <definedName name="Stunden_1" localSheetId="4">'Mai'!$I$45</definedName>
    <definedName name="Stunden_1" localSheetId="2">'März'!$I$45</definedName>
    <definedName name="Stunden_1" localSheetId="10">'November'!$I$45</definedName>
    <definedName name="Stunden_1" localSheetId="9">'Oktober'!$I$45</definedName>
    <definedName name="Stunden_1" localSheetId="8">'September'!$I$45</definedName>
    <definedName name="Stunden_1">'Januar'!$I$45</definedName>
    <definedName name="Stundenlohn_1" localSheetId="3">'April'!$L$10</definedName>
    <definedName name="Stundenlohn_1" localSheetId="7">'August'!$L$10</definedName>
    <definedName name="Stundenlohn_1" localSheetId="11">'Dezember'!$L$10</definedName>
    <definedName name="Stundenlohn_1" localSheetId="1">'Februar'!$L$10</definedName>
    <definedName name="Stundenlohn_1" localSheetId="6">'Juli'!$L$10</definedName>
    <definedName name="Stundenlohn_1" localSheetId="5">'Juni'!$L$10</definedName>
    <definedName name="Stundenlohn_1" localSheetId="4">'Mai'!$L$10</definedName>
    <definedName name="Stundenlohn_1" localSheetId="2">'März'!$L$10</definedName>
    <definedName name="Stundenlohn_1" localSheetId="10">'November'!$L$10</definedName>
    <definedName name="Stundenlohn_1" localSheetId="9">'Oktober'!$L$10</definedName>
    <definedName name="Stundenlohn_1" localSheetId="8">'September'!$L$10</definedName>
    <definedName name="Stundenlohn_1">'Januar'!$L$10</definedName>
    <definedName name="Sylvester_1" localSheetId="3">'April'!$AM$24</definedName>
    <definedName name="Sylvester_1" localSheetId="7">'August'!$AM$24</definedName>
    <definedName name="Sylvester_1" localSheetId="11">'Dezember'!$AM$24</definedName>
    <definedName name="Sylvester_1" localSheetId="1">'Februar'!$AM$24</definedName>
    <definedName name="Sylvester_1" localSheetId="6">'Juli'!$AM$24</definedName>
    <definedName name="Sylvester_1" localSheetId="5">'Juni'!$AM$24</definedName>
    <definedName name="Sylvester_1" localSheetId="4">'Mai'!$AM$24</definedName>
    <definedName name="Sylvester_1" localSheetId="2">'März'!$AM$24</definedName>
    <definedName name="Sylvester_1" localSheetId="10">'November'!$AM$24</definedName>
    <definedName name="Sylvester_1" localSheetId="9">'Oktober'!$AM$24</definedName>
    <definedName name="Sylvester_1" localSheetId="8">'September'!$AM$24</definedName>
    <definedName name="Sylvester_1">'Januar'!$AM$24</definedName>
    <definedName name="Tag_der_Arbeit_1" localSheetId="3">'April'!$AM$17</definedName>
    <definedName name="Tag_der_Arbeit_1" localSheetId="7">'August'!$AM$17</definedName>
    <definedName name="Tag_der_Arbeit_1" localSheetId="11">'Dezember'!$AM$17</definedName>
    <definedName name="Tag_der_Arbeit_1" localSheetId="1">'Februar'!$AM$17</definedName>
    <definedName name="Tag_der_Arbeit_1" localSheetId="6">'Juli'!$AM$17</definedName>
    <definedName name="Tag_der_Arbeit_1" localSheetId="5">'Juni'!$AM$17</definedName>
    <definedName name="Tag_der_Arbeit_1" localSheetId="4">'Mai'!$AM$17</definedName>
    <definedName name="Tag_der_Arbeit_1" localSheetId="2">'März'!$AM$17</definedName>
    <definedName name="Tag_der_Arbeit_1" localSheetId="10">'November'!$AM$17</definedName>
    <definedName name="Tag_der_Arbeit_1" localSheetId="9">'Oktober'!$AM$17</definedName>
    <definedName name="Tag_der_Arbeit_1" localSheetId="8">'September'!$AM$17</definedName>
    <definedName name="Tag_der_Arbeit_1">'Januar'!$AM$17</definedName>
    <definedName name="Tag_der_Einheit_1" localSheetId="3">'April'!$AM$20</definedName>
    <definedName name="Tag_der_Einheit_1" localSheetId="7">'August'!$AM$20</definedName>
    <definedName name="Tag_der_Einheit_1" localSheetId="11">'Dezember'!$AM$20</definedName>
    <definedName name="Tag_der_Einheit_1" localSheetId="1">'Februar'!$AM$20</definedName>
    <definedName name="Tag_der_Einheit_1" localSheetId="6">'Juli'!$AM$20</definedName>
    <definedName name="Tag_der_Einheit_1" localSheetId="5">'Juni'!$AM$20</definedName>
    <definedName name="Tag_der_Einheit_1" localSheetId="4">'Mai'!$AM$20</definedName>
    <definedName name="Tag_der_Einheit_1" localSheetId="2">'März'!$AM$20</definedName>
    <definedName name="Tag_der_Einheit_1" localSheetId="10">'November'!$AM$20</definedName>
    <definedName name="Tag_der_Einheit_1" localSheetId="9">'Oktober'!$AM$20</definedName>
    <definedName name="Tag_der_Einheit_1" localSheetId="8">'September'!$AM$20</definedName>
    <definedName name="Tag_der_Einheit_1">'Januar'!$AM$20</definedName>
    <definedName name="Weihnachtstag_1_1" localSheetId="3">'April'!$AM$22</definedName>
    <definedName name="Weihnachtstag_1_1" localSheetId="7">'August'!$AM$22</definedName>
    <definedName name="Weihnachtstag_1_1" localSheetId="11">'Dezember'!$AM$22</definedName>
    <definedName name="Weihnachtstag_1_1" localSheetId="1">'Februar'!$AM$22</definedName>
    <definedName name="Weihnachtstag_1_1" localSheetId="6">'Juli'!$AM$22</definedName>
    <definedName name="Weihnachtstag_1_1" localSheetId="5">'Juni'!$AM$22</definedName>
    <definedName name="Weihnachtstag_1_1" localSheetId="4">'Mai'!$AM$22</definedName>
    <definedName name="Weihnachtstag_1_1" localSheetId="2">'März'!$AM$22</definedName>
    <definedName name="Weihnachtstag_1_1" localSheetId="10">'November'!$AM$22</definedName>
    <definedName name="Weihnachtstag_1_1" localSheetId="9">'Oktober'!$AM$22</definedName>
    <definedName name="Weihnachtstag_1_1" localSheetId="8">'September'!$AM$22</definedName>
    <definedName name="Weihnachtstag_1_1">'Januar'!$AM$22</definedName>
    <definedName name="Weihnachtstag_2_1" localSheetId="3">'April'!$AM$23</definedName>
    <definedName name="Weihnachtstag_2_1" localSheetId="7">'August'!$AM$23</definedName>
    <definedName name="Weihnachtstag_2_1" localSheetId="11">'Dezember'!$AM$23</definedName>
    <definedName name="Weihnachtstag_2_1" localSheetId="1">'Februar'!$AM$23</definedName>
    <definedName name="Weihnachtstag_2_1" localSheetId="6">'Juli'!$AM$23</definedName>
    <definedName name="Weihnachtstag_2_1" localSheetId="5">'Juni'!$AM$23</definedName>
    <definedName name="Weihnachtstag_2_1" localSheetId="4">'Mai'!$AM$23</definedName>
    <definedName name="Weihnachtstag_2_1" localSheetId="2">'März'!$AM$23</definedName>
    <definedName name="Weihnachtstag_2_1" localSheetId="10">'November'!$AM$23</definedName>
    <definedName name="Weihnachtstag_2_1" localSheetId="9">'Oktober'!$AM$23</definedName>
    <definedName name="Weihnachtstag_2_1" localSheetId="8">'September'!$AM$23</definedName>
    <definedName name="Weihnachtstag_2_1">'Januar'!$AM$23</definedName>
  </definedNames>
  <calcPr fullCalcOnLoad="1"/>
</workbook>
</file>

<file path=xl/sharedStrings.xml><?xml version="1.0" encoding="utf-8"?>
<sst xmlns="http://schemas.openxmlformats.org/spreadsheetml/2006/main" count="901" uniqueCount="71">
  <si>
    <t>Neujahr</t>
  </si>
  <si>
    <t>Karfreitag</t>
  </si>
  <si>
    <t>Ostersonntag</t>
  </si>
  <si>
    <t>Ostermontag</t>
  </si>
  <si>
    <t xml:space="preserve">Erster Tag des Monats:  </t>
  </si>
  <si>
    <t xml:space="preserve">Stundenlohn:   </t>
  </si>
  <si>
    <t>Tag der Arbeit</t>
  </si>
  <si>
    <t>Christi Himmelfahrt</t>
  </si>
  <si>
    <t>Pfingstmontag</t>
  </si>
  <si>
    <t>Tag der deutschen Einheit</t>
  </si>
  <si>
    <t>Weihnachten (1. Weihnachtsfeiertag)</t>
  </si>
  <si>
    <t>Nachtstunden zu 25%</t>
  </si>
  <si>
    <t>Stephanstag (2. Weihnachtsfeiertag)</t>
  </si>
  <si>
    <t>Nachtstunden zu 40%</t>
  </si>
  <si>
    <t>Sonntagsstunden zu 50%</t>
  </si>
  <si>
    <t>Feiertagsstunden zu 125%</t>
  </si>
  <si>
    <t>Feiertagsstunden zu 150%</t>
  </si>
  <si>
    <t>Gehalt</t>
  </si>
  <si>
    <t>STUNDENTABELLE</t>
  </si>
  <si>
    <t>Name Firma:</t>
  </si>
  <si>
    <t xml:space="preserve">Name Arbeitnehmer:  </t>
  </si>
  <si>
    <t>Anschrift Firma:</t>
  </si>
  <si>
    <t xml:space="preserve">Anschrift Arbeitnehmer:  </t>
  </si>
  <si>
    <t>DATUM</t>
  </si>
  <si>
    <t>BEGINN</t>
  </si>
  <si>
    <t>ENDE</t>
  </si>
  <si>
    <t>STUNDEN</t>
  </si>
  <si>
    <t>TOTAL</t>
  </si>
  <si>
    <t>NACHTSTD.</t>
  </si>
  <si>
    <t>SONNTAGSSTD.</t>
  </si>
  <si>
    <t>FEIERTAGSSTD.</t>
  </si>
  <si>
    <t>GESAMTBERECHNUNG</t>
  </si>
  <si>
    <t>SUMME</t>
  </si>
  <si>
    <t>SUMMEN</t>
  </si>
  <si>
    <t>Heiligabend (14 -24 Uhr)</t>
  </si>
  <si>
    <t>%</t>
  </si>
  <si>
    <t>Heilige Drei Könige</t>
  </si>
  <si>
    <t>Fronleichnam</t>
  </si>
  <si>
    <t>Maria Himmelfahrt</t>
  </si>
  <si>
    <t>Allerheiligen</t>
  </si>
  <si>
    <t>Bundesuneinheitliche Feiertage</t>
  </si>
  <si>
    <t>Bundeseinheitliche Feiertage</t>
  </si>
  <si>
    <t>Reformationstag</t>
  </si>
  <si>
    <t>Friedensfest</t>
  </si>
  <si>
    <t>Buß- und Bettag</t>
  </si>
  <si>
    <t xml:space="preserve"> </t>
  </si>
  <si>
    <r>
      <t xml:space="preserve">Um einen dieser bundesunheitlichen Feiertage zu ignorieren, </t>
    </r>
    <r>
      <rPr>
        <b/>
        <sz val="10"/>
        <rFont val="Arial"/>
        <family val="2"/>
      </rPr>
      <t>entfernen Sie das Datum</t>
    </r>
    <r>
      <rPr>
        <sz val="10"/>
        <rFont val="Arial"/>
        <family val="2"/>
      </rPr>
      <t xml:space="preserve"> bei dem jeweiligen Eintrag.</t>
    </r>
  </si>
  <si>
    <r>
      <t xml:space="preserve">Diese Einstellungen werden vom Monat </t>
    </r>
    <r>
      <rPr>
        <b/>
        <sz val="10"/>
        <rFont val="Arial"/>
        <family val="2"/>
      </rPr>
      <t>Januar</t>
    </r>
    <r>
      <rPr>
        <sz val="10"/>
        <rFont val="Arial"/>
        <family val="2"/>
      </rPr>
      <t xml:space="preserve"> auf die </t>
    </r>
    <r>
      <rPr>
        <b/>
        <sz val="10"/>
        <rFont val="Arial"/>
        <family val="2"/>
      </rPr>
      <t>Folgemonate übertragen</t>
    </r>
    <r>
      <rPr>
        <sz val="10"/>
        <rFont val="Arial"/>
        <family val="2"/>
      </rPr>
      <t>.</t>
    </r>
  </si>
  <si>
    <t>Pfingstsonntag</t>
  </si>
  <si>
    <t>Sonntag</t>
  </si>
  <si>
    <t>Feiertag</t>
  </si>
  <si>
    <t>vor
Sonntag</t>
  </si>
  <si>
    <t>vor
Feiertag</t>
  </si>
  <si>
    <t>vor
besond.
Feritag</t>
  </si>
  <si>
    <t>EINGETRAGEN</t>
  </si>
  <si>
    <t>AM</t>
  </si>
  <si>
    <t>PAUSE</t>
  </si>
  <si>
    <t>ARBEITSZEIT</t>
  </si>
  <si>
    <t>OK</t>
  </si>
  <si>
    <t>Keine Zulagen</t>
  </si>
  <si>
    <t>wegen</t>
  </si>
  <si>
    <t>P. von</t>
  </si>
  <si>
    <t>P. bis</t>
  </si>
  <si>
    <t>von</t>
  </si>
  <si>
    <t>bis</t>
  </si>
  <si>
    <t>Zulagen</t>
  </si>
  <si>
    <t>vor 24.Dez</t>
  </si>
  <si>
    <t>vor 31.Dez</t>
  </si>
  <si>
    <t>besond.
Feiertag</t>
  </si>
  <si>
    <t>Silvester (14 - 24 Uhr)</t>
  </si>
  <si>
    <t>Letzte Aktualisierung: 07.01.2019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</si>
</sst>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[$€-407];[Red]\-#,##0.00\ [$€-407]"/>
    <numFmt numFmtId="181" formatCode="dd/mm/yy"/>
    <numFmt numFmtId="182" formatCode="#,##0.00\ [$€-407];\-#,##0.00\ [$€-407]"/>
    <numFmt numFmtId="183" formatCode="[hh]:mm"/>
    <numFmt numFmtId="184" formatCode="[$-407]dddd\,\ d\.\ mmmm\ yyyy"/>
    <numFmt numFmtId="185" formatCode="#,##0.00_ ;[Red]\-#,##0.00\ "/>
    <numFmt numFmtId="186" formatCode="dd/\ mm/yy"/>
    <numFmt numFmtId="187" formatCode="dd/\ mm\ yy"/>
    <numFmt numFmtId="188" formatCode="mm\,dd\,yy"/>
    <numFmt numFmtId="189" formatCode="dd\,mm\,yy"/>
    <numFmt numFmtId="190" formatCode="dd/mm\ yy"/>
    <numFmt numFmtId="191" formatCode="[$-C07]dddd\,\ dd\.\ mmmm\ yyyy"/>
    <numFmt numFmtId="192" formatCode="mmm/yyyy"/>
    <numFmt numFmtId="193" formatCode="0.0000"/>
    <numFmt numFmtId="194" formatCode="0.000"/>
  </numFmts>
  <fonts count="4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14" fontId="1" fillId="31" borderId="0" applyBorder="0" applyAlignment="0" applyProtection="0"/>
    <xf numFmtId="20" fontId="1" fillId="31" borderId="0" applyBorder="0" applyProtection="0">
      <alignment horizontal="center"/>
    </xf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9" applyNumberFormat="0" applyAlignment="0" applyProtection="0"/>
  </cellStyleXfs>
  <cellXfs count="197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wrapText="1"/>
    </xf>
    <xf numFmtId="20" fontId="0" fillId="0" borderId="0" xfId="0" applyNumberFormat="1" applyFill="1" applyAlignment="1">
      <alignment/>
    </xf>
    <xf numFmtId="20" fontId="5" fillId="0" borderId="0" xfId="0" applyNumberFormat="1" applyFont="1" applyAlignment="1">
      <alignment/>
    </xf>
    <xf numFmtId="20" fontId="0" fillId="0" borderId="0" xfId="0" applyNumberFormat="1" applyFont="1" applyBorder="1" applyAlignment="1">
      <alignment horizontal="center"/>
    </xf>
    <xf numFmtId="20" fontId="0" fillId="34" borderId="0" xfId="0" applyNumberFormat="1" applyFill="1" applyBorder="1" applyAlignment="1">
      <alignment/>
    </xf>
    <xf numFmtId="185" fontId="1" fillId="0" borderId="0" xfId="0" applyNumberFormat="1" applyFont="1" applyBorder="1" applyAlignment="1">
      <alignment/>
    </xf>
    <xf numFmtId="14" fontId="2" fillId="35" borderId="0" xfId="0" applyNumberFormat="1" applyFont="1" applyFill="1" applyBorder="1" applyAlignment="1">
      <alignment/>
    </xf>
    <xf numFmtId="20" fontId="2" fillId="35" borderId="0" xfId="0" applyNumberFormat="1" applyFont="1" applyFill="1" applyBorder="1" applyAlignment="1">
      <alignment horizontal="center"/>
    </xf>
    <xf numFmtId="183" fontId="2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20" fontId="0" fillId="34" borderId="10" xfId="0" applyNumberFormat="1" applyFill="1" applyBorder="1" applyAlignment="1">
      <alignment/>
    </xf>
    <xf numFmtId="0" fontId="1" fillId="35" borderId="11" xfId="0" applyNumberFormat="1" applyFont="1" applyFill="1" applyBorder="1" applyAlignment="1" applyProtection="1">
      <alignment horizontal="left" vertical="center" indent="1"/>
      <protection/>
    </xf>
    <xf numFmtId="185" fontId="0" fillId="0" borderId="12" xfId="0" applyNumberFormat="1" applyFont="1" applyBorder="1" applyAlignment="1" applyProtection="1">
      <alignment horizontal="right" vertical="center" indent="1"/>
      <protection/>
    </xf>
    <xf numFmtId="0" fontId="1" fillId="35" borderId="13" xfId="0" applyNumberFormat="1" applyFont="1" applyFill="1" applyBorder="1" applyAlignment="1" applyProtection="1">
      <alignment horizontal="left" vertical="center" indent="1"/>
      <protection/>
    </xf>
    <xf numFmtId="185" fontId="0" fillId="0" borderId="14" xfId="0" applyNumberFormat="1" applyFont="1" applyBorder="1" applyAlignment="1" applyProtection="1">
      <alignment horizontal="right" vertical="center" indent="1"/>
      <protection/>
    </xf>
    <xf numFmtId="0" fontId="1" fillId="35" borderId="13" xfId="0" applyFont="1" applyFill="1" applyBorder="1" applyAlignment="1" applyProtection="1">
      <alignment horizontal="left" vertical="center" indent="1"/>
      <protection/>
    </xf>
    <xf numFmtId="0" fontId="1" fillId="35" borderId="15" xfId="0" applyFont="1" applyFill="1" applyBorder="1" applyAlignment="1" applyProtection="1">
      <alignment horizontal="left" vertical="center" indent="1"/>
      <protection/>
    </xf>
    <xf numFmtId="185" fontId="0" fillId="0" borderId="16" xfId="0" applyNumberFormat="1" applyFont="1" applyBorder="1" applyAlignment="1" applyProtection="1">
      <alignment horizontal="right" vertical="center" indent="1"/>
      <protection/>
    </xf>
    <xf numFmtId="0" fontId="0" fillId="35" borderId="17" xfId="0" applyNumberFormat="1" applyFill="1" applyBorder="1" applyAlignment="1" applyProtection="1">
      <alignment horizontal="left"/>
      <protection/>
    </xf>
    <xf numFmtId="185" fontId="0" fillId="0" borderId="18" xfId="0" applyNumberFormat="1" applyFont="1" applyBorder="1" applyAlignment="1" applyProtection="1">
      <alignment vertical="center"/>
      <protection/>
    </xf>
    <xf numFmtId="0" fontId="0" fillId="35" borderId="15" xfId="0" applyNumberFormat="1" applyFill="1" applyBorder="1" applyAlignment="1" applyProtection="1">
      <alignment horizontal="left"/>
      <protection/>
    </xf>
    <xf numFmtId="185" fontId="0" fillId="0" borderId="10" xfId="0" applyNumberFormat="1" applyFont="1" applyBorder="1" applyAlignment="1" applyProtection="1">
      <alignment vertical="center"/>
      <protection/>
    </xf>
    <xf numFmtId="0" fontId="0" fillId="35" borderId="19" xfId="0" applyNumberFormat="1" applyFill="1" applyBorder="1" applyAlignment="1" applyProtection="1">
      <alignment horizontal="left"/>
      <protection/>
    </xf>
    <xf numFmtId="185" fontId="0" fillId="0" borderId="20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>
      <alignment/>
    </xf>
    <xf numFmtId="2" fontId="0" fillId="35" borderId="15" xfId="0" applyNumberFormat="1" applyFill="1" applyBorder="1" applyAlignment="1" applyProtection="1">
      <alignment horizontal="left"/>
      <protection/>
    </xf>
    <xf numFmtId="185" fontId="0" fillId="0" borderId="10" xfId="0" applyNumberForma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left" vertical="center" wrapText="1" indent="1"/>
      <protection/>
    </xf>
    <xf numFmtId="181" fontId="0" fillId="0" borderId="22" xfId="0" applyNumberFormat="1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 wrapText="1" indent="1"/>
      <protection/>
    </xf>
    <xf numFmtId="181" fontId="0" fillId="0" borderId="0" xfId="0" applyNumberFormat="1" applyFont="1" applyBorder="1" applyAlignment="1" applyProtection="1">
      <alignment vertical="center" wrapText="1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20" fontId="0" fillId="0" borderId="15" xfId="0" applyNumberFormat="1" applyBorder="1" applyAlignment="1" applyProtection="1">
      <alignment horizontal="left" vertical="center" indent="1"/>
      <protection/>
    </xf>
    <xf numFmtId="20" fontId="0" fillId="0" borderId="21" xfId="0" applyNumberFormat="1" applyBorder="1" applyAlignment="1" applyProtection="1">
      <alignment horizontal="left" vertical="center" indent="1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20" fontId="0" fillId="0" borderId="19" xfId="0" applyNumberFormat="1" applyBorder="1" applyAlignment="1" applyProtection="1">
      <alignment horizontal="left" vertical="center" indent="1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1" fontId="0" fillId="0" borderId="22" xfId="0" applyNumberFormat="1" applyFont="1" applyBorder="1" applyAlignment="1" applyProtection="1">
      <alignment vertical="center"/>
      <protection locked="0"/>
    </xf>
    <xf numFmtId="181" fontId="0" fillId="0" borderId="0" xfId="0" applyNumberFormat="1" applyFon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/>
      <protection locked="0"/>
    </xf>
    <xf numFmtId="181" fontId="0" fillId="0" borderId="24" xfId="0" applyNumberFormat="1" applyBorder="1" applyAlignment="1" applyProtection="1">
      <alignment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41" fillId="36" borderId="22" xfId="0" applyFont="1" applyFill="1" applyBorder="1" applyAlignment="1" applyProtection="1">
      <alignment horizontal="left" vertical="center" wrapText="1" indent="1"/>
      <protection/>
    </xf>
    <xf numFmtId="181" fontId="41" fillId="36" borderId="0" xfId="0" applyNumberFormat="1" applyFont="1" applyFill="1" applyBorder="1" applyAlignment="1" applyProtection="1">
      <alignment vertical="center" wrapText="1"/>
      <protection/>
    </xf>
    <xf numFmtId="0" fontId="41" fillId="36" borderId="0" xfId="0" applyNumberFormat="1" applyFont="1" applyFill="1" applyBorder="1" applyAlignment="1" applyProtection="1">
      <alignment horizontal="center" vertical="center"/>
      <protection/>
    </xf>
    <xf numFmtId="20" fontId="41" fillId="36" borderId="0" xfId="0" applyNumberFormat="1" applyFont="1" applyFill="1" applyAlignment="1">
      <alignment horizontal="left" vertical="center" indent="1"/>
    </xf>
    <xf numFmtId="181" fontId="41" fillId="36" borderId="0" xfId="0" applyNumberFormat="1" applyFont="1" applyFill="1" applyAlignment="1">
      <alignment vertical="center"/>
    </xf>
    <xf numFmtId="20" fontId="42" fillId="0" borderId="0" xfId="0" applyNumberFormat="1" applyFont="1" applyAlignment="1">
      <alignment/>
    </xf>
    <xf numFmtId="20" fontId="42" fillId="0" borderId="0" xfId="0" applyNumberFormat="1" applyFont="1" applyBorder="1" applyAlignment="1">
      <alignment/>
    </xf>
    <xf numFmtId="20" fontId="41" fillId="0" borderId="0" xfId="0" applyNumberFormat="1" applyFont="1" applyAlignment="1">
      <alignment/>
    </xf>
    <xf numFmtId="181" fontId="0" fillId="0" borderId="24" xfId="0" applyNumberFormat="1" applyFont="1" applyBorder="1" applyAlignment="1" applyProtection="1">
      <alignment vertical="center"/>
      <protection/>
    </xf>
    <xf numFmtId="20" fontId="0" fillId="0" borderId="25" xfId="0" applyNumberFormat="1" applyBorder="1" applyAlignment="1" applyProtection="1">
      <alignment horizontal="center" vertical="center"/>
      <protection locked="0"/>
    </xf>
    <xf numFmtId="20" fontId="0" fillId="34" borderId="25" xfId="0" applyNumberFormat="1" applyFill="1" applyBorder="1" applyAlignment="1" applyProtection="1">
      <alignment horizontal="center" vertical="center"/>
      <protection locked="0"/>
    </xf>
    <xf numFmtId="20" fontId="0" fillId="0" borderId="26" xfId="0" applyNumberFormat="1" applyBorder="1" applyAlignment="1" applyProtection="1">
      <alignment horizontal="center" vertical="center"/>
      <protection locked="0"/>
    </xf>
    <xf numFmtId="20" fontId="0" fillId="0" borderId="27" xfId="0" applyNumberFormat="1" applyBorder="1" applyAlignment="1" applyProtection="1">
      <alignment horizontal="center" vertical="center"/>
      <protection locked="0"/>
    </xf>
    <xf numFmtId="20" fontId="0" fillId="35" borderId="27" xfId="0" applyNumberFormat="1" applyFill="1" applyBorder="1" applyAlignment="1">
      <alignment horizontal="center" vertical="center"/>
    </xf>
    <xf numFmtId="20" fontId="0" fillId="35" borderId="27" xfId="0" applyNumberFormat="1" applyFont="1" applyFill="1" applyBorder="1" applyAlignment="1">
      <alignment horizontal="center" vertical="center" wrapText="1"/>
    </xf>
    <xf numFmtId="20" fontId="0" fillId="35" borderId="28" xfId="0" applyNumberFormat="1" applyFill="1" applyBorder="1" applyAlignment="1">
      <alignment horizontal="center" vertical="center"/>
    </xf>
    <xf numFmtId="20" fontId="0" fillId="35" borderId="29" xfId="0" applyNumberFormat="1" applyFont="1" applyFill="1" applyBorder="1" applyAlignment="1">
      <alignment horizontal="center" vertical="center" wrapText="1"/>
    </xf>
    <xf numFmtId="20" fontId="0" fillId="35" borderId="0" xfId="0" applyNumberFormat="1" applyFont="1" applyFill="1" applyBorder="1" applyAlignment="1">
      <alignment horizontal="center" vertical="center" wrapText="1"/>
    </xf>
    <xf numFmtId="183" fontId="1" fillId="31" borderId="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 wrapText="1"/>
    </xf>
    <xf numFmtId="20" fontId="0" fillId="35" borderId="30" xfId="0" applyNumberFormat="1" applyFill="1" applyBorder="1" applyAlignment="1">
      <alignment horizontal="center" vertical="center"/>
    </xf>
    <xf numFmtId="20" fontId="0" fillId="35" borderId="21" xfId="0" applyNumberFormat="1" applyFill="1" applyBorder="1" applyAlignment="1">
      <alignment horizontal="center" vertical="center"/>
    </xf>
    <xf numFmtId="20" fontId="0" fillId="35" borderId="23" xfId="0" applyNumberFormat="1" applyFont="1" applyFill="1" applyBorder="1" applyAlignment="1">
      <alignment horizontal="center" vertical="center" wrapText="1"/>
    </xf>
    <xf numFmtId="20" fontId="0" fillId="35" borderId="30" xfId="0" applyNumberFormat="1" applyFont="1" applyFill="1" applyBorder="1" applyAlignment="1">
      <alignment horizontal="center" vertical="center" wrapText="1"/>
    </xf>
    <xf numFmtId="20" fontId="0" fillId="35" borderId="17" xfId="0" applyNumberFormat="1" applyFill="1" applyBorder="1" applyAlignment="1">
      <alignment horizontal="center" vertical="center"/>
    </xf>
    <xf numFmtId="20" fontId="0" fillId="35" borderId="31" xfId="0" applyNumberFormat="1" applyFill="1" applyBorder="1" applyAlignment="1">
      <alignment horizontal="center" vertical="center"/>
    </xf>
    <xf numFmtId="20" fontId="0" fillId="35" borderId="18" xfId="0" applyNumberFormat="1" applyFont="1" applyFill="1" applyBorder="1" applyAlignment="1">
      <alignment horizontal="center" vertical="center" wrapText="1"/>
    </xf>
    <xf numFmtId="20" fontId="0" fillId="35" borderId="31" xfId="0" applyNumberFormat="1" applyFont="1" applyFill="1" applyBorder="1" applyAlignment="1">
      <alignment horizontal="center" vertical="center" wrapText="1"/>
    </xf>
    <xf numFmtId="20" fontId="1" fillId="37" borderId="32" xfId="0" applyNumberFormat="1" applyFont="1" applyFill="1" applyBorder="1" applyAlignment="1" applyProtection="1">
      <alignment horizontal="left" vertical="center" indent="1"/>
      <protection/>
    </xf>
    <xf numFmtId="0" fontId="1" fillId="37" borderId="33" xfId="0" applyNumberFormat="1" applyFont="1" applyFill="1" applyBorder="1" applyAlignment="1" applyProtection="1">
      <alignment vertical="center"/>
      <protection/>
    </xf>
    <xf numFmtId="0" fontId="1" fillId="37" borderId="34" xfId="0" applyNumberFormat="1" applyFont="1" applyFill="1" applyBorder="1" applyAlignment="1" applyProtection="1">
      <alignment horizontal="center" vertical="center"/>
      <protection/>
    </xf>
    <xf numFmtId="0" fontId="1" fillId="38" borderId="19" xfId="0" applyNumberFormat="1" applyFont="1" applyFill="1" applyBorder="1" applyAlignment="1">
      <alignment horizontal="left" vertical="center" indent="1"/>
    </xf>
    <xf numFmtId="185" fontId="1" fillId="37" borderId="20" xfId="0" applyNumberFormat="1" applyFont="1" applyFill="1" applyBorder="1" applyAlignment="1">
      <alignment horizontal="right" vertical="center" indent="1"/>
    </xf>
    <xf numFmtId="20" fontId="2" fillId="38" borderId="35" xfId="0" applyNumberFormat="1" applyFont="1" applyFill="1" applyBorder="1" applyAlignment="1">
      <alignment horizontal="center" vertical="center"/>
    </xf>
    <xf numFmtId="183" fontId="1" fillId="38" borderId="36" xfId="0" applyNumberFormat="1" applyFont="1" applyFill="1" applyBorder="1" applyAlignment="1">
      <alignment horizontal="center" vertical="center"/>
    </xf>
    <xf numFmtId="183" fontId="1" fillId="38" borderId="35" xfId="0" applyNumberFormat="1" applyFont="1" applyFill="1" applyBorder="1" applyAlignment="1">
      <alignment horizontal="center" vertical="center"/>
    </xf>
    <xf numFmtId="183" fontId="1" fillId="38" borderId="37" xfId="0" applyNumberFormat="1" applyFont="1" applyFill="1" applyBorder="1" applyAlignment="1">
      <alignment horizontal="center" vertical="center"/>
    </xf>
    <xf numFmtId="20" fontId="0" fillId="36" borderId="17" xfId="0" applyNumberFormat="1" applyFill="1" applyBorder="1" applyAlignment="1" applyProtection="1">
      <alignment horizontal="center" vertical="center"/>
      <protection locked="0"/>
    </xf>
    <xf numFmtId="20" fontId="0" fillId="36" borderId="28" xfId="0" applyNumberFormat="1" applyFill="1" applyBorder="1" applyAlignment="1" applyProtection="1">
      <alignment horizontal="center" vertical="center"/>
      <protection locked="0"/>
    </xf>
    <xf numFmtId="14" fontId="0" fillId="0" borderId="25" xfId="0" applyNumberFormat="1" applyFill="1" applyBorder="1" applyAlignment="1" applyProtection="1">
      <alignment horizontal="center" vertical="center"/>
      <protection locked="0"/>
    </xf>
    <xf numFmtId="0" fontId="1" fillId="38" borderId="19" xfId="0" applyNumberFormat="1" applyFont="1" applyFill="1" applyBorder="1" applyAlignment="1">
      <alignment horizontal="left" vertical="center" indent="1"/>
    </xf>
    <xf numFmtId="2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 vertical="top"/>
    </xf>
    <xf numFmtId="183" fontId="1" fillId="0" borderId="0" xfId="0" applyNumberFormat="1" applyFont="1" applyFill="1" applyBorder="1" applyAlignment="1">
      <alignment horizontal="center" vertical="center"/>
    </xf>
    <xf numFmtId="1" fontId="0" fillId="35" borderId="38" xfId="0" applyNumberFormat="1" applyFont="1" applyFill="1" applyBorder="1" applyAlignment="1">
      <alignment horizontal="center" vertical="center" wrapText="1"/>
    </xf>
    <xf numFmtId="1" fontId="0" fillId="35" borderId="15" xfId="0" applyNumberFormat="1" applyFont="1" applyFill="1" applyBorder="1" applyAlignment="1">
      <alignment horizontal="center" vertical="center" wrapText="1"/>
    </xf>
    <xf numFmtId="20" fontId="0" fillId="0" borderId="17" xfId="0" applyNumberFormat="1" applyBorder="1" applyAlignment="1" applyProtection="1">
      <alignment horizontal="center" vertical="center"/>
      <protection locked="0"/>
    </xf>
    <xf numFmtId="20" fontId="0" fillId="0" borderId="28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Fill="1" applyBorder="1" applyAlignment="1" applyProtection="1">
      <alignment horizontal="center" vertical="center"/>
      <protection locked="0"/>
    </xf>
    <xf numFmtId="20" fontId="0" fillId="35" borderId="25" xfId="0" applyNumberFormat="1" applyFill="1" applyBorder="1" applyAlignment="1">
      <alignment horizontal="center" vertical="center"/>
    </xf>
    <xf numFmtId="0" fontId="0" fillId="0" borderId="26" xfId="0" applyNumberFormat="1" applyBorder="1" applyAlignment="1" applyProtection="1">
      <alignment horizontal="center" vertical="center"/>
      <protection locked="0"/>
    </xf>
    <xf numFmtId="194" fontId="0" fillId="35" borderId="10" xfId="0" applyNumberFormat="1" applyFont="1" applyFill="1" applyBorder="1" applyAlignment="1">
      <alignment horizontal="center" vertical="center" wrapText="1"/>
    </xf>
    <xf numFmtId="20" fontId="0" fillId="35" borderId="17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 vertical="center"/>
    </xf>
    <xf numFmtId="16" fontId="0" fillId="34" borderId="0" xfId="0" applyNumberFormat="1" applyFont="1" applyFill="1" applyBorder="1" applyAlignment="1">
      <alignment horizontal="center" vertical="center" wrapText="1"/>
    </xf>
    <xf numFmtId="10" fontId="1" fillId="31" borderId="0" xfId="0" applyNumberFormat="1" applyFont="1" applyFill="1" applyBorder="1" applyAlignment="1">
      <alignment horizontal="center" vertical="center"/>
    </xf>
    <xf numFmtId="20" fontId="0" fillId="35" borderId="31" xfId="0" applyNumberFormat="1" applyFont="1" applyFill="1" applyBorder="1" applyAlignment="1">
      <alignment horizontal="center" vertical="center"/>
    </xf>
    <xf numFmtId="20" fontId="1" fillId="39" borderId="22" xfId="0" applyNumberFormat="1" applyFont="1" applyFill="1" applyBorder="1" applyAlignment="1">
      <alignment horizontal="center"/>
    </xf>
    <xf numFmtId="20" fontId="1" fillId="40" borderId="22" xfId="0" applyNumberFormat="1" applyFont="1" applyFill="1" applyBorder="1" applyAlignment="1">
      <alignment horizontal="center"/>
    </xf>
    <xf numFmtId="20" fontId="1" fillId="40" borderId="23" xfId="0" applyNumberFormat="1" applyFont="1" applyFill="1" applyBorder="1" applyAlignment="1">
      <alignment horizontal="center"/>
    </xf>
    <xf numFmtId="20" fontId="1" fillId="40" borderId="24" xfId="0" applyNumberFormat="1" applyFont="1" applyFill="1" applyBorder="1" applyAlignment="1">
      <alignment horizontal="center" vertical="center"/>
    </xf>
    <xf numFmtId="20" fontId="1" fillId="40" borderId="24" xfId="0" applyNumberFormat="1" applyFont="1" applyFill="1" applyBorder="1" applyAlignment="1">
      <alignment horizontal="center" vertical="top"/>
    </xf>
    <xf numFmtId="10" fontId="1" fillId="40" borderId="24" xfId="0" applyNumberFormat="1" applyFont="1" applyFill="1" applyBorder="1" applyAlignment="1">
      <alignment horizontal="center" vertical="top"/>
    </xf>
    <xf numFmtId="10" fontId="1" fillId="40" borderId="20" xfId="0" applyNumberFormat="1" applyFont="1" applyFill="1" applyBorder="1" applyAlignment="1">
      <alignment horizontal="center" vertical="top"/>
    </xf>
    <xf numFmtId="14" fontId="0" fillId="39" borderId="39" xfId="0" applyNumberFormat="1" applyFont="1" applyFill="1" applyBorder="1" applyAlignment="1" applyProtection="1">
      <alignment horizontal="center" vertical="center"/>
      <protection/>
    </xf>
    <xf numFmtId="14" fontId="0" fillId="39" borderId="40" xfId="0" applyNumberFormat="1" applyFont="1" applyFill="1" applyBorder="1" applyAlignment="1" applyProtection="1">
      <alignment horizontal="center" vertical="center"/>
      <protection/>
    </xf>
    <xf numFmtId="14" fontId="0" fillId="39" borderId="40" xfId="0" applyNumberFormat="1" applyFill="1" applyBorder="1" applyAlignment="1" applyProtection="1">
      <alignment horizontal="center" vertical="center"/>
      <protection/>
    </xf>
    <xf numFmtId="14" fontId="0" fillId="39" borderId="41" xfId="0" applyNumberFormat="1" applyFill="1" applyBorder="1" applyAlignment="1" applyProtection="1">
      <alignment horizontal="center" vertical="center"/>
      <protection/>
    </xf>
    <xf numFmtId="14" fontId="1" fillId="40" borderId="42" xfId="0" applyNumberFormat="1" applyFont="1" applyFill="1" applyBorder="1" applyAlignment="1">
      <alignment horizontal="left" vertical="center" indent="1"/>
    </xf>
    <xf numFmtId="14" fontId="1" fillId="35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182" fontId="0" fillId="0" borderId="32" xfId="0" applyNumberFormat="1" applyFont="1" applyBorder="1" applyAlignment="1" applyProtection="1">
      <alignment horizontal="center" vertical="center"/>
      <protection locked="0"/>
    </xf>
    <xf numFmtId="182" fontId="0" fillId="0" borderId="33" xfId="0" applyNumberFormat="1" applyFont="1" applyBorder="1" applyAlignment="1" applyProtection="1">
      <alignment horizontal="center" vertical="center"/>
      <protection locked="0"/>
    </xf>
    <xf numFmtId="14" fontId="1" fillId="40" borderId="43" xfId="0" applyNumberFormat="1" applyFont="1" applyFill="1" applyBorder="1" applyAlignment="1">
      <alignment horizontal="left" vertical="center" wrapText="1" indent="1"/>
    </xf>
    <xf numFmtId="0" fontId="1" fillId="39" borderId="44" xfId="0" applyFont="1" applyFill="1" applyBorder="1" applyAlignment="1">
      <alignment horizontal="left" vertical="center" indent="1"/>
    </xf>
    <xf numFmtId="14" fontId="0" fillId="41" borderId="19" xfId="0" applyNumberFormat="1" applyFont="1" applyFill="1" applyBorder="1" applyAlignment="1">
      <alignment horizontal="center" vertical="top"/>
    </xf>
    <xf numFmtId="14" fontId="0" fillId="41" borderId="24" xfId="0" applyNumberFormat="1" applyFont="1" applyFill="1" applyBorder="1" applyAlignment="1">
      <alignment horizontal="center" vertical="top"/>
    </xf>
    <xf numFmtId="14" fontId="0" fillId="41" borderId="20" xfId="0" applyNumberFormat="1" applyFont="1" applyFill="1" applyBorder="1" applyAlignment="1">
      <alignment horizontal="center" vertical="top"/>
    </xf>
    <xf numFmtId="20" fontId="1" fillId="40" borderId="22" xfId="0" applyNumberFormat="1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1" fillId="38" borderId="21" xfId="0" applyNumberFormat="1" applyFont="1" applyFill="1" applyBorder="1" applyAlignment="1">
      <alignment horizontal="left" vertical="center" indent="1"/>
    </xf>
    <xf numFmtId="0" fontId="1" fillId="38" borderId="23" xfId="0" applyNumberFormat="1" applyFont="1" applyFill="1" applyBorder="1" applyAlignment="1">
      <alignment horizontal="left" vertical="center" indent="1"/>
    </xf>
    <xf numFmtId="0" fontId="0" fillId="37" borderId="19" xfId="0" applyFill="1" applyBorder="1" applyAlignment="1">
      <alignment horizontal="left" vertical="center" indent="1"/>
    </xf>
    <xf numFmtId="0" fontId="0" fillId="37" borderId="20" xfId="0" applyFill="1" applyBorder="1" applyAlignment="1">
      <alignment horizontal="left" vertical="center" indent="1"/>
    </xf>
    <xf numFmtId="14" fontId="0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4" fontId="4" fillId="37" borderId="21" xfId="0" applyNumberFormat="1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0" fillId="0" borderId="45" xfId="0" applyBorder="1" applyAlignment="1" applyProtection="1">
      <alignment horizontal="left" vertical="center" indent="1"/>
      <protection locked="0"/>
    </xf>
    <xf numFmtId="0" fontId="0" fillId="0" borderId="44" xfId="0" applyBorder="1" applyAlignment="1" applyProtection="1">
      <alignment horizontal="left" vertical="center" indent="1"/>
      <protection locked="0"/>
    </xf>
    <xf numFmtId="49" fontId="0" fillId="0" borderId="24" xfId="0" applyNumberFormat="1" applyBorder="1" applyAlignment="1" applyProtection="1">
      <alignment horizontal="left" vertical="center" indent="1"/>
      <protection locked="0"/>
    </xf>
    <xf numFmtId="49" fontId="0" fillId="0" borderId="24" xfId="0" applyNumberFormat="1" applyFont="1" applyBorder="1" applyAlignment="1" applyProtection="1">
      <alignment horizontal="left" vertical="center" indent="1"/>
      <protection locked="0"/>
    </xf>
    <xf numFmtId="49" fontId="0" fillId="0" borderId="20" xfId="0" applyNumberFormat="1" applyFont="1" applyBorder="1" applyAlignment="1" applyProtection="1">
      <alignment horizontal="left" vertical="center" indent="1"/>
      <protection locked="0"/>
    </xf>
    <xf numFmtId="49" fontId="0" fillId="0" borderId="45" xfId="0" applyNumberFormat="1" applyBorder="1" applyAlignment="1" applyProtection="1">
      <alignment horizontal="left" vertical="center" indent="1"/>
      <protection locked="0"/>
    </xf>
    <xf numFmtId="0" fontId="0" fillId="35" borderId="46" xfId="0" applyFill="1" applyBorder="1" applyAlignment="1" applyProtection="1">
      <alignment/>
      <protection/>
    </xf>
    <xf numFmtId="0" fontId="0" fillId="35" borderId="47" xfId="0" applyFill="1" applyBorder="1" applyAlignment="1" applyProtection="1">
      <alignment/>
      <protection/>
    </xf>
    <xf numFmtId="0" fontId="0" fillId="0" borderId="24" xfId="0" applyBorder="1" applyAlignment="1" applyProtection="1">
      <alignment horizontal="left" vertical="center" indent="1"/>
      <protection locked="0"/>
    </xf>
    <xf numFmtId="20" fontId="1" fillId="37" borderId="21" xfId="0" applyNumberFormat="1" applyFont="1" applyFill="1" applyBorder="1" applyAlignment="1" applyProtection="1">
      <alignment horizontal="left" vertical="center" indent="1"/>
      <protection/>
    </xf>
    <xf numFmtId="0" fontId="0" fillId="37" borderId="19" xfId="0" applyFill="1" applyBorder="1" applyAlignment="1" applyProtection="1">
      <alignment horizontal="left" vertical="center" indent="1"/>
      <protection/>
    </xf>
    <xf numFmtId="0" fontId="1" fillId="39" borderId="43" xfId="0" applyFont="1" applyFill="1" applyBorder="1" applyAlignment="1">
      <alignment horizontal="left" vertical="center" wrapText="1" indent="1"/>
    </xf>
    <xf numFmtId="0" fontId="1" fillId="39" borderId="44" xfId="0" applyFont="1" applyFill="1" applyBorder="1" applyAlignment="1">
      <alignment horizontal="left" vertical="center" wrapText="1" indent="1"/>
    </xf>
    <xf numFmtId="14" fontId="3" fillId="42" borderId="33" xfId="0" applyNumberFormat="1" applyFont="1" applyFill="1" applyBorder="1" applyAlignment="1">
      <alignment horizontal="left" vertical="top"/>
    </xf>
    <xf numFmtId="0" fontId="3" fillId="34" borderId="33" xfId="0" applyFont="1" applyFill="1" applyBorder="1" applyAlignment="1">
      <alignment horizontal="left" vertical="top"/>
    </xf>
    <xf numFmtId="0" fontId="1" fillId="37" borderId="22" xfId="0" applyFont="1" applyFill="1" applyBorder="1" applyAlignment="1" applyProtection="1">
      <alignment vertical="center" wrapText="1"/>
      <protection/>
    </xf>
    <xf numFmtId="0" fontId="0" fillId="37" borderId="24" xfId="0" applyFill="1" applyBorder="1" applyAlignment="1" applyProtection="1">
      <alignment vertical="center"/>
      <protection/>
    </xf>
    <xf numFmtId="0" fontId="1" fillId="39" borderId="19" xfId="0" applyFont="1" applyFill="1" applyBorder="1" applyAlignment="1">
      <alignment horizontal="left" vertical="center" indent="1"/>
    </xf>
    <xf numFmtId="0" fontId="1" fillId="39" borderId="20" xfId="0" applyFont="1" applyFill="1" applyBorder="1" applyAlignment="1">
      <alignment horizontal="left" vertical="center" indent="1"/>
    </xf>
    <xf numFmtId="14" fontId="1" fillId="38" borderId="48" xfId="0" applyNumberFormat="1" applyFont="1" applyFill="1" applyBorder="1" applyAlignment="1">
      <alignment horizontal="center"/>
    </xf>
    <xf numFmtId="0" fontId="0" fillId="37" borderId="22" xfId="0" applyFill="1" applyBorder="1" applyAlignment="1">
      <alignment/>
    </xf>
    <xf numFmtId="0" fontId="1" fillId="39" borderId="19" xfId="0" applyFont="1" applyFill="1" applyBorder="1" applyAlignment="1">
      <alignment horizontal="left" vertical="center" wrapText="1" indent="1"/>
    </xf>
    <xf numFmtId="0" fontId="1" fillId="39" borderId="20" xfId="0" applyFont="1" applyFill="1" applyBorder="1" applyAlignment="1">
      <alignment horizontal="left" vertical="center" wrapText="1" indent="1"/>
    </xf>
    <xf numFmtId="14" fontId="1" fillId="40" borderId="21" xfId="0" applyNumberFormat="1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20" fontId="1" fillId="37" borderId="23" xfId="0" applyNumberFormat="1" applyFont="1" applyFill="1" applyBorder="1" applyAlignment="1" applyProtection="1">
      <alignment horizontal="center" vertical="center"/>
      <protection/>
    </xf>
    <xf numFmtId="0" fontId="0" fillId="37" borderId="20" xfId="0" applyFill="1" applyBorder="1" applyAlignment="1" applyProtection="1">
      <alignment horizontal="center" vertical="center"/>
      <protection/>
    </xf>
    <xf numFmtId="20" fontId="0" fillId="39" borderId="22" xfId="0" applyNumberFormat="1" applyFill="1" applyBorder="1" applyAlignment="1">
      <alignment horizontal="center"/>
    </xf>
    <xf numFmtId="0" fontId="0" fillId="34" borderId="21" xfId="0" applyFill="1" applyBorder="1" applyAlignment="1" applyProtection="1">
      <alignment horizontal="right" indent="2"/>
      <protection/>
    </xf>
    <xf numFmtId="0" fontId="0" fillId="34" borderId="22" xfId="0" applyFill="1" applyBorder="1" applyAlignment="1" applyProtection="1">
      <alignment horizontal="right" indent="2"/>
      <protection/>
    </xf>
    <xf numFmtId="0" fontId="0" fillId="34" borderId="23" xfId="0" applyFill="1" applyBorder="1" applyAlignment="1" applyProtection="1">
      <alignment horizontal="right" indent="2"/>
      <protection/>
    </xf>
    <xf numFmtId="0" fontId="0" fillId="34" borderId="15" xfId="0" applyFill="1" applyBorder="1" applyAlignment="1" applyProtection="1">
      <alignment horizontal="right" indent="2"/>
      <protection/>
    </xf>
    <xf numFmtId="0" fontId="0" fillId="34" borderId="0" xfId="0" applyFill="1" applyBorder="1" applyAlignment="1" applyProtection="1">
      <alignment horizontal="right" indent="2"/>
      <protection/>
    </xf>
    <xf numFmtId="0" fontId="0" fillId="34" borderId="10" xfId="0" applyFill="1" applyBorder="1" applyAlignment="1" applyProtection="1">
      <alignment horizontal="right" indent="2"/>
      <protection/>
    </xf>
    <xf numFmtId="0" fontId="0" fillId="34" borderId="19" xfId="0" applyFill="1" applyBorder="1" applyAlignment="1" applyProtection="1">
      <alignment horizontal="right" indent="2"/>
      <protection/>
    </xf>
    <xf numFmtId="0" fontId="0" fillId="34" borderId="24" xfId="0" applyFill="1" applyBorder="1" applyAlignment="1" applyProtection="1">
      <alignment horizontal="right" indent="2"/>
      <protection/>
    </xf>
    <xf numFmtId="0" fontId="0" fillId="34" borderId="20" xfId="0" applyFill="1" applyBorder="1" applyAlignment="1" applyProtection="1">
      <alignment horizontal="right" indent="2"/>
      <protection/>
    </xf>
    <xf numFmtId="14" fontId="0" fillId="0" borderId="0" xfId="0" applyNumberForma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4" fontId="1" fillId="40" borderId="32" xfId="0" applyNumberFormat="1" applyFont="1" applyFill="1" applyBorder="1" applyAlignment="1">
      <alignment horizontal="right" vertical="center"/>
    </xf>
    <xf numFmtId="14" fontId="1" fillId="40" borderId="34" xfId="0" applyNumberFormat="1" applyFont="1" applyFill="1" applyBorder="1" applyAlignment="1">
      <alignment horizontal="right" vertical="center"/>
    </xf>
    <xf numFmtId="14" fontId="0" fillId="0" borderId="33" xfId="0" applyNumberFormat="1" applyFont="1" applyFill="1" applyBorder="1" applyAlignment="1" applyProtection="1">
      <alignment horizontal="center" vertical="center"/>
      <protection locked="0"/>
    </xf>
    <xf numFmtId="14" fontId="0" fillId="0" borderId="34" xfId="0" applyNumberFormat="1" applyFont="1" applyFill="1" applyBorder="1" applyAlignment="1" applyProtection="1">
      <alignment horizontal="center" vertical="center"/>
      <protection locked="0"/>
    </xf>
    <xf numFmtId="20" fontId="1" fillId="40" borderId="32" xfId="0" applyNumberFormat="1" applyFont="1" applyFill="1" applyBorder="1" applyAlignment="1">
      <alignment horizontal="right" vertical="center"/>
    </xf>
    <xf numFmtId="20" fontId="1" fillId="40" borderId="33" xfId="0" applyNumberFormat="1" applyFont="1" applyFill="1" applyBorder="1" applyAlignment="1">
      <alignment horizontal="right" vertical="center"/>
    </xf>
    <xf numFmtId="20" fontId="0" fillId="37" borderId="15" xfId="0" applyNumberFormat="1" applyFill="1" applyBorder="1" applyAlignment="1" applyProtection="1">
      <alignment horizontal="center" vertical="top" wrapText="1"/>
      <protection/>
    </xf>
    <xf numFmtId="0" fontId="0" fillId="37" borderId="0" xfId="0" applyFill="1" applyAlignment="1">
      <alignment horizontal="center" vertical="top" wrapText="1"/>
    </xf>
    <xf numFmtId="0" fontId="0" fillId="37" borderId="10" xfId="0" applyFill="1" applyBorder="1" applyAlignment="1">
      <alignment horizontal="center" vertical="top" wrapText="1"/>
    </xf>
    <xf numFmtId="0" fontId="0" fillId="37" borderId="19" xfId="0" applyFill="1" applyBorder="1" applyAlignment="1">
      <alignment horizontal="center" vertical="top" wrapText="1"/>
    </xf>
    <xf numFmtId="0" fontId="0" fillId="37" borderId="24" xfId="0" applyFill="1" applyBorder="1" applyAlignment="1">
      <alignment horizontal="center" vertical="top" wrapText="1"/>
    </xf>
    <xf numFmtId="0" fontId="0" fillId="37" borderId="20" xfId="0" applyFill="1" applyBorder="1" applyAlignment="1">
      <alignment horizontal="center" vertical="top" wrapText="1"/>
    </xf>
    <xf numFmtId="20" fontId="0" fillId="37" borderId="21" xfId="0" applyNumberFormat="1" applyFill="1" applyBorder="1" applyAlignment="1" applyProtection="1">
      <alignment horizontal="center" wrapText="1"/>
      <protection/>
    </xf>
    <xf numFmtId="0" fontId="0" fillId="37" borderId="22" xfId="0" applyFill="1" applyBorder="1" applyAlignment="1">
      <alignment horizontal="center" wrapText="1"/>
    </xf>
    <xf numFmtId="0" fontId="0" fillId="37" borderId="23" xfId="0" applyFill="1" applyBorder="1" applyAlignment="1">
      <alignment horizontal="center" wrapText="1"/>
    </xf>
    <xf numFmtId="0" fontId="0" fillId="37" borderId="15" xfId="0" applyFill="1" applyBorder="1" applyAlignment="1">
      <alignment horizontal="center" wrapText="1"/>
    </xf>
    <xf numFmtId="0" fontId="0" fillId="37" borderId="0" xfId="0" applyFill="1" applyAlignment="1">
      <alignment horizontal="center" wrapText="1"/>
    </xf>
    <xf numFmtId="0" fontId="0" fillId="37" borderId="10" xfId="0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Rot" xfId="50"/>
    <cellStyle name="Rote Zei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AP55"/>
  <sheetViews>
    <sheetView showGridLines="0" showRowColHeaders="0" tabSelected="1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">
        <v>70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/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/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/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43466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43466</v>
      </c>
      <c r="C14" s="58"/>
      <c r="D14" s="59"/>
      <c r="E14" s="59"/>
      <c r="F14" s="59"/>
      <c r="G14" s="88"/>
      <c r="H14" s="97"/>
      <c r="I14" s="98">
        <f>IF(P14=1,+(S14-R14)-(U14-T14),"")</f>
      </c>
      <c r="J14" s="101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101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 aca="true" t="shared" si="0" ref="R14:R44"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1" ref="V14:V44">IF(ISNUMBER(B14),IF(WEEKDAY(B14,1)=1,1,0),0)</f>
        <v>0</v>
      </c>
      <c r="W14" s="93">
        <f aca="true" t="shared" si="2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X14" s="93">
        <f aca="true" t="shared" si="3" ref="X14:X44">IF(ISNUMBER(B14),IF(OR(B14=Weihnachtstag_1_1,B14=Weihnachtstag_2_1,B14=Tag_der_Arbeit_1),1,0),0)</f>
        <v>0</v>
      </c>
      <c r="Y14" s="93">
        <f aca="true" t="shared" si="4" ref="Y14:Y44">IF(ISNUMBER(B14),IF(B14=Heiligabend_1,1,0),0)</f>
        <v>0</v>
      </c>
      <c r="Z14" s="93">
        <f aca="true" t="shared" si="5" ref="Z14:Z44">IF(ISNUMBER(B14),IF(B14=Sylvester_1,1,0),0)</f>
        <v>0</v>
      </c>
      <c r="AA14" s="93">
        <f aca="true" t="shared" si="6" ref="AA14:AA44">IF(ISNUMBER(B14),IF(WEEKDAY(B14+1,1)=1,1,0),0)</f>
        <v>0</v>
      </c>
      <c r="AB14" s="93">
        <f aca="true" t="shared" si="7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8" ref="AC14:AC44">IF(ISNUMBER(B14),IF(OR(B14+1=Weihnachtstag_1_1,B14+1=Weihnachtstag_2_1,B14+1=Tag_der_Arbeit_1),1,0),0)</f>
        <v>0</v>
      </c>
      <c r="AD14" s="94">
        <f aca="true" t="shared" si="9" ref="AD14:AD44">IF(ISNUMBER(B14),IF(B14+1=Heiligabend_1,1,0),0)</f>
        <v>0</v>
      </c>
      <c r="AE14" s="94">
        <f aca="true" t="shared" si="10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43467</v>
      </c>
      <c r="C15" s="60"/>
      <c r="D15" s="60"/>
      <c r="E15" s="95"/>
      <c r="F15" s="95"/>
      <c r="G15" s="86"/>
      <c r="H15" s="86"/>
      <c r="I15" s="101">
        <f>IF(P15=1,+(S15-R15)-(U15-T15),"")</f>
      </c>
      <c r="J15" s="101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101">
        <f>IF(P15=1,IF(Q15=1,+MAX(0,MIN(S15,1+4/24)-MAX(R15,24/24))-MAX(0,MIN(U15,1+4/24)-MAX(T15,24/24))+0,0),"")</f>
      </c>
      <c r="L15" s="107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1" ref="P15:P44">IF(AND(B15&lt;&gt;"",C15&lt;&gt;"",OR(D15&lt;&gt;"",E15&lt;&gt;"")),1,0)</f>
        <v>0</v>
      </c>
      <c r="Q15" s="68">
        <f>IF(H15&lt;&gt;"",0,1)</f>
        <v>1</v>
      </c>
      <c r="R15" s="100">
        <f t="shared" si="0"/>
        <v>0</v>
      </c>
      <c r="S15" s="100">
        <f>IF(D15="",0,IF(MOD(D15,1)&gt;R15,MOD(D15,1),MOD(D15,1)+1))</f>
        <v>0</v>
      </c>
      <c r="T15" s="100">
        <f>IF(MOD(E15,1)&gt;R15,MIN(MAX(MOD(E15,1),R15),S15),MIN(MAX(MOD(E15,1)+1,R15),S15))</f>
        <v>0</v>
      </c>
      <c r="U15" s="100">
        <f>IF(MOD(F15,1)&gt;T15,MIN(MAX(MOD(F15,1),T15),S15),MIN(MAX(MOD(F15,1)+1,T15),S15))</f>
        <v>0</v>
      </c>
      <c r="V15" s="68">
        <f t="shared" si="1"/>
        <v>0</v>
      </c>
      <c r="W15" s="93">
        <f t="shared" si="2"/>
        <v>0</v>
      </c>
      <c r="X15" s="93">
        <f t="shared" si="3"/>
        <v>0</v>
      </c>
      <c r="Y15" s="93">
        <f t="shared" si="4"/>
        <v>0</v>
      </c>
      <c r="Z15" s="93">
        <f t="shared" si="5"/>
        <v>0</v>
      </c>
      <c r="AA15" s="93">
        <f t="shared" si="6"/>
        <v>0</v>
      </c>
      <c r="AB15" s="93">
        <f t="shared" si="7"/>
        <v>0</v>
      </c>
      <c r="AC15" s="94">
        <f t="shared" si="8"/>
        <v>0</v>
      </c>
      <c r="AD15" s="94">
        <f t="shared" si="9"/>
        <v>0</v>
      </c>
      <c r="AE15" s="94">
        <f t="shared" si="10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2" ref="B16:B44">IF(B15&lt;&gt;"",IF(MONTH(Beginndatum_1)=MONTH(B15+1),B15+1,""),"")</f>
        <v>43468</v>
      </c>
      <c r="C16" s="60"/>
      <c r="D16" s="60"/>
      <c r="E16" s="95"/>
      <c r="F16" s="95"/>
      <c r="G16" s="86"/>
      <c r="H16" s="86"/>
      <c r="I16" s="73">
        <f aca="true" t="shared" si="13" ref="I16:I44">IF(P16=1,+(S16-R16)-(U16-T16),"")</f>
      </c>
      <c r="J16" s="74">
        <f aca="true" t="shared" si="14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5" ref="K16:K44">IF(P16=1,IF(Q16=1,+MAX(0,MIN(S16,1+4/24)-MAX(R16,24/24))-MAX(0,MIN(U16,1+4/24)-MAX(T16,24/24))+0,0),"")</f>
      </c>
      <c r="L16" s="74">
        <f aca="true" t="shared" si="16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17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18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1"/>
        <v>0</v>
      </c>
      <c r="Q16" s="68">
        <f aca="true" t="shared" si="19" ref="Q16:Q44">IF(H16&lt;&gt;"",0,1)</f>
        <v>1</v>
      </c>
      <c r="R16" s="100">
        <f t="shared" si="0"/>
        <v>0</v>
      </c>
      <c r="S16" s="100">
        <f aca="true" t="shared" si="20" ref="S16:S44">IF(D16="",0,IF(MOD(D16,1)&gt;R16,MOD(D16,1),MOD(D16,1)+1))</f>
        <v>0</v>
      </c>
      <c r="T16" s="100">
        <f aca="true" t="shared" si="21" ref="T16:T44">IF(MOD(E16,1)&gt;R16,MIN(MAX(MOD(E16,1),R16),S16),MIN(MAX(MOD(E16,1)+1,R16),S16))</f>
        <v>0</v>
      </c>
      <c r="U16" s="100">
        <f aca="true" t="shared" si="22" ref="U16:U44">IF(MOD(F16,1)&gt;T16,MIN(MAX(MOD(F16,1),T16),S16),MIN(MAX(MOD(F16,1)+1,T16),S16))</f>
        <v>0</v>
      </c>
      <c r="V16" s="68">
        <f t="shared" si="1"/>
        <v>0</v>
      </c>
      <c r="W16" s="93">
        <f t="shared" si="2"/>
        <v>0</v>
      </c>
      <c r="X16" s="93">
        <f t="shared" si="3"/>
        <v>0</v>
      </c>
      <c r="Y16" s="93">
        <f t="shared" si="4"/>
        <v>0</v>
      </c>
      <c r="Z16" s="93">
        <f t="shared" si="5"/>
        <v>0</v>
      </c>
      <c r="AA16" s="93">
        <f t="shared" si="6"/>
        <v>0</v>
      </c>
      <c r="AB16" s="93">
        <f t="shared" si="7"/>
        <v>0</v>
      </c>
      <c r="AC16" s="94">
        <f t="shared" si="8"/>
        <v>0</v>
      </c>
      <c r="AD16" s="94">
        <f t="shared" si="9"/>
        <v>0</v>
      </c>
      <c r="AE16" s="94">
        <f t="shared" si="10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2"/>
        <v>43469</v>
      </c>
      <c r="C17" s="60"/>
      <c r="D17" s="60"/>
      <c r="E17" s="95"/>
      <c r="F17" s="95"/>
      <c r="G17" s="86"/>
      <c r="H17" s="86"/>
      <c r="I17" s="73">
        <f t="shared" si="13"/>
      </c>
      <c r="J17" s="74">
        <f t="shared" si="14"/>
      </c>
      <c r="K17" s="73">
        <f t="shared" si="15"/>
      </c>
      <c r="L17" s="74">
        <f t="shared" si="16"/>
      </c>
      <c r="M17" s="75">
        <f>IF(P17=1,IF(Q17=1,+IF(AND(W17=1,X17=0),MAX(0,MIN(S17,14/24)-MAX(R17,0/24))-MAX(0,MIN(U17,14/24)-MAX(T17,0/24)),0)+IF(AND(OR(W17=1,Z17=1),X17=0,Y17=0),MAX(0,MIN(S17,24/24)-MAX(R17,14/24))-MAX(0,MIN(U17,24/24)-MAX(T17,14/24)),0)+IF(AND(OR(W17=1,Z17=1,AB17=1),X17=0,Y17=0,AC17=0),MAX(0,MIN(S17,1+4/24)-MAX(R17,24/24))-MAX(0,MIN(U17,1+4/24)-MAX(T17,24/24)),0)+IF(AND(AB17=1,AC17=0),MAX(0,MIN(S17,1+14/24)-MAX(R17,1+4/24))-MAX(0,MIN(U17,1+14/24)-MAX(T17,1+4/24)),0)+IF(AND(OR(AB17=1,AE17=1),AC17=0,AD17=0),MAX(0,MIN(S17,1+24/24)-MAX(R17,1+14/24))-MAX(0,MIN(U17,1+24/24)-MAX(T17,1+14/24)),0)+0,0),"")</f>
      </c>
      <c r="N17" s="76">
        <f t="shared" si="18"/>
      </c>
      <c r="O17" s="66"/>
      <c r="P17" s="68">
        <f t="shared" si="11"/>
        <v>0</v>
      </c>
      <c r="Q17" s="68">
        <f t="shared" si="19"/>
        <v>1</v>
      </c>
      <c r="R17" s="100">
        <f t="shared" si="0"/>
        <v>0</v>
      </c>
      <c r="S17" s="100">
        <f t="shared" si="20"/>
        <v>0</v>
      </c>
      <c r="T17" s="100">
        <f t="shared" si="21"/>
        <v>0</v>
      </c>
      <c r="U17" s="100">
        <f t="shared" si="22"/>
        <v>0</v>
      </c>
      <c r="V17" s="68">
        <f t="shared" si="1"/>
        <v>0</v>
      </c>
      <c r="W17" s="93">
        <f t="shared" si="2"/>
        <v>0</v>
      </c>
      <c r="X17" s="93">
        <f t="shared" si="3"/>
        <v>0</v>
      </c>
      <c r="Y17" s="93">
        <f t="shared" si="4"/>
        <v>0</v>
      </c>
      <c r="Z17" s="93">
        <f t="shared" si="5"/>
        <v>0</v>
      </c>
      <c r="AA17" s="93">
        <f t="shared" si="6"/>
        <v>0</v>
      </c>
      <c r="AB17" s="93">
        <f t="shared" si="7"/>
        <v>0</v>
      </c>
      <c r="AC17" s="94">
        <f t="shared" si="8"/>
        <v>0</v>
      </c>
      <c r="AD17" s="94">
        <f t="shared" si="9"/>
        <v>0</v>
      </c>
      <c r="AE17" s="94">
        <f t="shared" si="10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2"/>
        <v>43470</v>
      </c>
      <c r="C18" s="60"/>
      <c r="D18" s="60"/>
      <c r="E18" s="95"/>
      <c r="F18" s="95"/>
      <c r="G18" s="86"/>
      <c r="H18" s="86"/>
      <c r="I18" s="73">
        <f t="shared" si="13"/>
      </c>
      <c r="J18" s="74">
        <f t="shared" si="14"/>
      </c>
      <c r="K18" s="73">
        <f t="shared" si="15"/>
      </c>
      <c r="L18" s="74">
        <f t="shared" si="16"/>
      </c>
      <c r="M18" s="75">
        <f t="shared" si="17"/>
      </c>
      <c r="N18" s="76">
        <f t="shared" si="18"/>
      </c>
      <c r="O18" s="66"/>
      <c r="P18" s="68">
        <f t="shared" si="11"/>
        <v>0</v>
      </c>
      <c r="Q18" s="68">
        <f t="shared" si="19"/>
        <v>1</v>
      </c>
      <c r="R18" s="100">
        <f t="shared" si="0"/>
        <v>0</v>
      </c>
      <c r="S18" s="100">
        <f t="shared" si="20"/>
        <v>0</v>
      </c>
      <c r="T18" s="100">
        <f t="shared" si="21"/>
        <v>0</v>
      </c>
      <c r="U18" s="100">
        <f t="shared" si="22"/>
        <v>0</v>
      </c>
      <c r="V18" s="68">
        <f t="shared" si="1"/>
        <v>0</v>
      </c>
      <c r="W18" s="93">
        <f t="shared" si="2"/>
        <v>0</v>
      </c>
      <c r="X18" s="93">
        <f t="shared" si="3"/>
        <v>0</v>
      </c>
      <c r="Y18" s="93">
        <f t="shared" si="4"/>
        <v>0</v>
      </c>
      <c r="Z18" s="93">
        <f t="shared" si="5"/>
        <v>0</v>
      </c>
      <c r="AA18" s="93">
        <f t="shared" si="6"/>
        <v>1</v>
      </c>
      <c r="AB18" s="93">
        <f t="shared" si="7"/>
        <v>1</v>
      </c>
      <c r="AC18" s="94">
        <f t="shared" si="8"/>
        <v>0</v>
      </c>
      <c r="AD18" s="94">
        <f t="shared" si="9"/>
        <v>0</v>
      </c>
      <c r="AE18" s="94">
        <f t="shared" si="10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2"/>
        <v>43471</v>
      </c>
      <c r="C19" s="60"/>
      <c r="D19" s="60"/>
      <c r="E19" s="95"/>
      <c r="F19" s="95"/>
      <c r="G19" s="86"/>
      <c r="H19" s="86"/>
      <c r="I19" s="73">
        <f t="shared" si="13"/>
      </c>
      <c r="J19" s="74">
        <f t="shared" si="14"/>
      </c>
      <c r="K19" s="73">
        <f t="shared" si="15"/>
      </c>
      <c r="L19" s="74">
        <f t="shared" si="16"/>
      </c>
      <c r="M19" s="75">
        <f t="shared" si="17"/>
      </c>
      <c r="N19" s="76">
        <f t="shared" si="18"/>
      </c>
      <c r="O19" s="66"/>
      <c r="P19" s="68">
        <f t="shared" si="11"/>
        <v>0</v>
      </c>
      <c r="Q19" s="68">
        <f t="shared" si="19"/>
        <v>1</v>
      </c>
      <c r="R19" s="100">
        <f t="shared" si="0"/>
        <v>0</v>
      </c>
      <c r="S19" s="100">
        <f t="shared" si="20"/>
        <v>0</v>
      </c>
      <c r="T19" s="100">
        <f t="shared" si="21"/>
        <v>0</v>
      </c>
      <c r="U19" s="100">
        <f t="shared" si="22"/>
        <v>0</v>
      </c>
      <c r="V19" s="68">
        <f t="shared" si="1"/>
        <v>1</v>
      </c>
      <c r="W19" s="93">
        <f t="shared" si="2"/>
        <v>1</v>
      </c>
      <c r="X19" s="93">
        <f t="shared" si="3"/>
        <v>0</v>
      </c>
      <c r="Y19" s="93">
        <f t="shared" si="4"/>
        <v>0</v>
      </c>
      <c r="Z19" s="93">
        <f t="shared" si="5"/>
        <v>0</v>
      </c>
      <c r="AA19" s="93">
        <f t="shared" si="6"/>
        <v>0</v>
      </c>
      <c r="AB19" s="93">
        <f t="shared" si="7"/>
        <v>0</v>
      </c>
      <c r="AC19" s="94">
        <f t="shared" si="8"/>
        <v>0</v>
      </c>
      <c r="AD19" s="94">
        <f t="shared" si="9"/>
        <v>0</v>
      </c>
      <c r="AE19" s="94">
        <f t="shared" si="10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2"/>
        <v>43472</v>
      </c>
      <c r="C20" s="60"/>
      <c r="D20" s="60"/>
      <c r="E20" s="95"/>
      <c r="F20" s="95"/>
      <c r="G20" s="86"/>
      <c r="H20" s="86"/>
      <c r="I20" s="73">
        <f t="shared" si="13"/>
      </c>
      <c r="J20" s="74">
        <f t="shared" si="14"/>
      </c>
      <c r="K20" s="73">
        <f t="shared" si="15"/>
      </c>
      <c r="L20" s="74">
        <f t="shared" si="16"/>
      </c>
      <c r="M20" s="75">
        <f t="shared" si="17"/>
      </c>
      <c r="N20" s="76">
        <f t="shared" si="18"/>
      </c>
      <c r="O20" s="66"/>
      <c r="P20" s="68">
        <f t="shared" si="11"/>
        <v>0</v>
      </c>
      <c r="Q20" s="68">
        <f t="shared" si="19"/>
        <v>1</v>
      </c>
      <c r="R20" s="100">
        <f t="shared" si="0"/>
        <v>0</v>
      </c>
      <c r="S20" s="100">
        <f t="shared" si="20"/>
        <v>0</v>
      </c>
      <c r="T20" s="100">
        <f t="shared" si="21"/>
        <v>0</v>
      </c>
      <c r="U20" s="100">
        <f t="shared" si="22"/>
        <v>0</v>
      </c>
      <c r="V20" s="68">
        <f t="shared" si="1"/>
        <v>0</v>
      </c>
      <c r="W20" s="93">
        <f t="shared" si="2"/>
        <v>0</v>
      </c>
      <c r="X20" s="93">
        <f t="shared" si="3"/>
        <v>0</v>
      </c>
      <c r="Y20" s="93">
        <f t="shared" si="4"/>
        <v>0</v>
      </c>
      <c r="Z20" s="93">
        <f t="shared" si="5"/>
        <v>0</v>
      </c>
      <c r="AA20" s="93">
        <f t="shared" si="6"/>
        <v>0</v>
      </c>
      <c r="AB20" s="93">
        <f t="shared" si="7"/>
        <v>0</v>
      </c>
      <c r="AC20" s="94">
        <f t="shared" si="8"/>
        <v>0</v>
      </c>
      <c r="AD20" s="94">
        <f t="shared" si="9"/>
        <v>0</v>
      </c>
      <c r="AE20" s="94">
        <f t="shared" si="10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2"/>
        <v>43473</v>
      </c>
      <c r="C21" s="60"/>
      <c r="D21" s="60"/>
      <c r="E21" s="95"/>
      <c r="F21" s="95"/>
      <c r="G21" s="86"/>
      <c r="H21" s="86"/>
      <c r="I21" s="73">
        <f t="shared" si="13"/>
      </c>
      <c r="J21" s="74">
        <f t="shared" si="14"/>
      </c>
      <c r="K21" s="73">
        <f t="shared" si="15"/>
      </c>
      <c r="L21" s="74">
        <f t="shared" si="16"/>
      </c>
      <c r="M21" s="75">
        <f t="shared" si="17"/>
      </c>
      <c r="N21" s="76">
        <f t="shared" si="18"/>
      </c>
      <c r="O21" s="66"/>
      <c r="P21" s="68">
        <f t="shared" si="11"/>
        <v>0</v>
      </c>
      <c r="Q21" s="68">
        <f t="shared" si="19"/>
        <v>1</v>
      </c>
      <c r="R21" s="100">
        <f t="shared" si="0"/>
        <v>0</v>
      </c>
      <c r="S21" s="100">
        <f t="shared" si="20"/>
        <v>0</v>
      </c>
      <c r="T21" s="100">
        <f t="shared" si="21"/>
        <v>0</v>
      </c>
      <c r="U21" s="100">
        <f t="shared" si="22"/>
        <v>0</v>
      </c>
      <c r="V21" s="68">
        <f t="shared" si="1"/>
        <v>0</v>
      </c>
      <c r="W21" s="93">
        <f t="shared" si="2"/>
        <v>0</v>
      </c>
      <c r="X21" s="93">
        <f t="shared" si="3"/>
        <v>0</v>
      </c>
      <c r="Y21" s="93">
        <f t="shared" si="4"/>
        <v>0</v>
      </c>
      <c r="Z21" s="93">
        <f t="shared" si="5"/>
        <v>0</v>
      </c>
      <c r="AA21" s="93">
        <f t="shared" si="6"/>
        <v>0</v>
      </c>
      <c r="AB21" s="93">
        <f t="shared" si="7"/>
        <v>0</v>
      </c>
      <c r="AC21" s="94">
        <f t="shared" si="8"/>
        <v>0</v>
      </c>
      <c r="AD21" s="94">
        <f t="shared" si="9"/>
        <v>0</v>
      </c>
      <c r="AE21" s="94">
        <f t="shared" si="10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2"/>
        <v>43474</v>
      </c>
      <c r="C22" s="60"/>
      <c r="D22" s="60"/>
      <c r="E22" s="95"/>
      <c r="F22" s="95"/>
      <c r="G22" s="86"/>
      <c r="H22" s="86"/>
      <c r="I22" s="73">
        <f t="shared" si="13"/>
      </c>
      <c r="J22" s="74">
        <f t="shared" si="14"/>
      </c>
      <c r="K22" s="73">
        <f t="shared" si="15"/>
      </c>
      <c r="L22" s="74">
        <f t="shared" si="16"/>
      </c>
      <c r="M22" s="75">
        <f t="shared" si="17"/>
      </c>
      <c r="N22" s="76">
        <f t="shared" si="18"/>
      </c>
      <c r="O22" s="66"/>
      <c r="P22" s="68">
        <f t="shared" si="11"/>
        <v>0</v>
      </c>
      <c r="Q22" s="68">
        <f t="shared" si="19"/>
        <v>1</v>
      </c>
      <c r="R22" s="100">
        <f t="shared" si="0"/>
        <v>0</v>
      </c>
      <c r="S22" s="100">
        <f t="shared" si="20"/>
        <v>0</v>
      </c>
      <c r="T22" s="100">
        <f t="shared" si="21"/>
        <v>0</v>
      </c>
      <c r="U22" s="100">
        <f t="shared" si="22"/>
        <v>0</v>
      </c>
      <c r="V22" s="68">
        <f t="shared" si="1"/>
        <v>0</v>
      </c>
      <c r="W22" s="93">
        <f t="shared" si="2"/>
        <v>0</v>
      </c>
      <c r="X22" s="93">
        <f t="shared" si="3"/>
        <v>0</v>
      </c>
      <c r="Y22" s="93">
        <f t="shared" si="4"/>
        <v>0</v>
      </c>
      <c r="Z22" s="93">
        <f t="shared" si="5"/>
        <v>0</v>
      </c>
      <c r="AA22" s="93">
        <f t="shared" si="6"/>
        <v>0</v>
      </c>
      <c r="AB22" s="93">
        <f t="shared" si="7"/>
        <v>0</v>
      </c>
      <c r="AC22" s="94">
        <f t="shared" si="8"/>
        <v>0</v>
      </c>
      <c r="AD22" s="94">
        <f t="shared" si="9"/>
        <v>0</v>
      </c>
      <c r="AE22" s="94">
        <f t="shared" si="10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2"/>
        <v>43475</v>
      </c>
      <c r="C23" s="60"/>
      <c r="D23" s="60"/>
      <c r="E23" s="95"/>
      <c r="F23" s="95"/>
      <c r="G23" s="86"/>
      <c r="H23" s="86"/>
      <c r="I23" s="73">
        <f t="shared" si="13"/>
      </c>
      <c r="J23" s="74">
        <f t="shared" si="14"/>
      </c>
      <c r="K23" s="73">
        <f t="shared" si="15"/>
      </c>
      <c r="L23" s="74">
        <f t="shared" si="16"/>
      </c>
      <c r="M23" s="75">
        <f t="shared" si="17"/>
      </c>
      <c r="N23" s="76">
        <f t="shared" si="18"/>
      </c>
      <c r="O23" s="66"/>
      <c r="P23" s="68">
        <f t="shared" si="11"/>
        <v>0</v>
      </c>
      <c r="Q23" s="68">
        <f t="shared" si="19"/>
        <v>1</v>
      </c>
      <c r="R23" s="100">
        <f t="shared" si="0"/>
        <v>0</v>
      </c>
      <c r="S23" s="100">
        <f t="shared" si="20"/>
        <v>0</v>
      </c>
      <c r="T23" s="100">
        <f t="shared" si="21"/>
        <v>0</v>
      </c>
      <c r="U23" s="100">
        <f t="shared" si="22"/>
        <v>0</v>
      </c>
      <c r="V23" s="68">
        <f t="shared" si="1"/>
        <v>0</v>
      </c>
      <c r="W23" s="93">
        <f t="shared" si="2"/>
        <v>0</v>
      </c>
      <c r="X23" s="93">
        <f t="shared" si="3"/>
        <v>0</v>
      </c>
      <c r="Y23" s="93">
        <f t="shared" si="4"/>
        <v>0</v>
      </c>
      <c r="Z23" s="93">
        <f t="shared" si="5"/>
        <v>0</v>
      </c>
      <c r="AA23" s="93">
        <f t="shared" si="6"/>
        <v>0</v>
      </c>
      <c r="AB23" s="93">
        <f t="shared" si="7"/>
        <v>0</v>
      </c>
      <c r="AC23" s="94">
        <f t="shared" si="8"/>
        <v>0</v>
      </c>
      <c r="AD23" s="94">
        <f t="shared" si="9"/>
        <v>0</v>
      </c>
      <c r="AE23" s="94">
        <f t="shared" si="10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2"/>
        <v>43476</v>
      </c>
      <c r="C24" s="60"/>
      <c r="D24" s="60"/>
      <c r="E24" s="95"/>
      <c r="F24" s="95"/>
      <c r="G24" s="86"/>
      <c r="H24" s="86"/>
      <c r="I24" s="73">
        <f t="shared" si="13"/>
      </c>
      <c r="J24" s="74">
        <f t="shared" si="14"/>
      </c>
      <c r="K24" s="73">
        <f t="shared" si="15"/>
      </c>
      <c r="L24" s="74">
        <f t="shared" si="16"/>
      </c>
      <c r="M24" s="75">
        <f t="shared" si="17"/>
      </c>
      <c r="N24" s="76">
        <f t="shared" si="18"/>
      </c>
      <c r="O24" s="66"/>
      <c r="P24" s="68">
        <f t="shared" si="11"/>
        <v>0</v>
      </c>
      <c r="Q24" s="68">
        <f t="shared" si="19"/>
        <v>1</v>
      </c>
      <c r="R24" s="100">
        <f t="shared" si="0"/>
        <v>0</v>
      </c>
      <c r="S24" s="100">
        <f t="shared" si="20"/>
        <v>0</v>
      </c>
      <c r="T24" s="100">
        <f t="shared" si="21"/>
        <v>0</v>
      </c>
      <c r="U24" s="100">
        <f t="shared" si="22"/>
        <v>0</v>
      </c>
      <c r="V24" s="68">
        <f t="shared" si="1"/>
        <v>0</v>
      </c>
      <c r="W24" s="93">
        <f t="shared" si="2"/>
        <v>0</v>
      </c>
      <c r="X24" s="93">
        <f t="shared" si="3"/>
        <v>0</v>
      </c>
      <c r="Y24" s="93">
        <f t="shared" si="4"/>
        <v>0</v>
      </c>
      <c r="Z24" s="93">
        <f t="shared" si="5"/>
        <v>0</v>
      </c>
      <c r="AA24" s="93">
        <f t="shared" si="6"/>
        <v>0</v>
      </c>
      <c r="AB24" s="93">
        <f t="shared" si="7"/>
        <v>0</v>
      </c>
      <c r="AC24" s="94">
        <f t="shared" si="8"/>
        <v>0</v>
      </c>
      <c r="AD24" s="94">
        <f t="shared" si="9"/>
        <v>0</v>
      </c>
      <c r="AE24" s="94">
        <f t="shared" si="10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2"/>
        <v>43477</v>
      </c>
      <c r="C25" s="60"/>
      <c r="D25" s="60"/>
      <c r="E25" s="95"/>
      <c r="F25" s="95"/>
      <c r="G25" s="86"/>
      <c r="H25" s="86"/>
      <c r="I25" s="73">
        <f t="shared" si="13"/>
      </c>
      <c r="J25" s="74">
        <f t="shared" si="14"/>
      </c>
      <c r="K25" s="73">
        <f t="shared" si="15"/>
      </c>
      <c r="L25" s="74">
        <f t="shared" si="16"/>
      </c>
      <c r="M25" s="75">
        <f t="shared" si="17"/>
      </c>
      <c r="N25" s="76">
        <f t="shared" si="18"/>
      </c>
      <c r="O25" s="66"/>
      <c r="P25" s="68">
        <f t="shared" si="11"/>
        <v>0</v>
      </c>
      <c r="Q25" s="68">
        <f t="shared" si="19"/>
        <v>1</v>
      </c>
      <c r="R25" s="100">
        <f t="shared" si="0"/>
        <v>0</v>
      </c>
      <c r="S25" s="100">
        <f t="shared" si="20"/>
        <v>0</v>
      </c>
      <c r="T25" s="100">
        <f t="shared" si="21"/>
        <v>0</v>
      </c>
      <c r="U25" s="100">
        <f t="shared" si="22"/>
        <v>0</v>
      </c>
      <c r="V25" s="68">
        <f t="shared" si="1"/>
        <v>0</v>
      </c>
      <c r="W25" s="93">
        <f t="shared" si="2"/>
        <v>0</v>
      </c>
      <c r="X25" s="93">
        <f t="shared" si="3"/>
        <v>0</v>
      </c>
      <c r="Y25" s="93">
        <f t="shared" si="4"/>
        <v>0</v>
      </c>
      <c r="Z25" s="93">
        <f t="shared" si="5"/>
        <v>0</v>
      </c>
      <c r="AA25" s="93">
        <f t="shared" si="6"/>
        <v>1</v>
      </c>
      <c r="AB25" s="93">
        <f t="shared" si="7"/>
        <v>0</v>
      </c>
      <c r="AC25" s="94">
        <f t="shared" si="8"/>
        <v>0</v>
      </c>
      <c r="AD25" s="94">
        <f t="shared" si="9"/>
        <v>0</v>
      </c>
      <c r="AE25" s="94">
        <f t="shared" si="10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2"/>
        <v>43478</v>
      </c>
      <c r="C26" s="60"/>
      <c r="D26" s="60"/>
      <c r="E26" s="95"/>
      <c r="F26" s="95"/>
      <c r="G26" s="86"/>
      <c r="H26" s="86"/>
      <c r="I26" s="73">
        <f t="shared" si="13"/>
      </c>
      <c r="J26" s="74">
        <f t="shared" si="14"/>
      </c>
      <c r="K26" s="73">
        <f t="shared" si="15"/>
      </c>
      <c r="L26" s="74">
        <f t="shared" si="16"/>
      </c>
      <c r="M26" s="75">
        <f t="shared" si="17"/>
      </c>
      <c r="N26" s="76">
        <f t="shared" si="18"/>
      </c>
      <c r="O26" s="66"/>
      <c r="P26" s="68">
        <f t="shared" si="11"/>
        <v>0</v>
      </c>
      <c r="Q26" s="68">
        <f t="shared" si="19"/>
        <v>1</v>
      </c>
      <c r="R26" s="100">
        <f t="shared" si="0"/>
        <v>0</v>
      </c>
      <c r="S26" s="100">
        <f t="shared" si="20"/>
        <v>0</v>
      </c>
      <c r="T26" s="100">
        <f t="shared" si="21"/>
        <v>0</v>
      </c>
      <c r="U26" s="100">
        <f t="shared" si="22"/>
        <v>0</v>
      </c>
      <c r="V26" s="68">
        <f t="shared" si="1"/>
        <v>1</v>
      </c>
      <c r="W26" s="93">
        <f t="shared" si="2"/>
        <v>0</v>
      </c>
      <c r="X26" s="93">
        <f t="shared" si="3"/>
        <v>0</v>
      </c>
      <c r="Y26" s="93">
        <f t="shared" si="4"/>
        <v>0</v>
      </c>
      <c r="Z26" s="93">
        <f t="shared" si="5"/>
        <v>0</v>
      </c>
      <c r="AA26" s="93">
        <f t="shared" si="6"/>
        <v>0</v>
      </c>
      <c r="AB26" s="93">
        <f t="shared" si="7"/>
        <v>0</v>
      </c>
      <c r="AC26" s="94">
        <f t="shared" si="8"/>
        <v>0</v>
      </c>
      <c r="AD26" s="94">
        <f t="shared" si="9"/>
        <v>0</v>
      </c>
      <c r="AE26" s="94">
        <f t="shared" si="10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2"/>
        <v>43479</v>
      </c>
      <c r="C27" s="99"/>
      <c r="D27" s="60"/>
      <c r="E27" s="95"/>
      <c r="F27" s="95"/>
      <c r="G27" s="86"/>
      <c r="H27" s="86"/>
      <c r="I27" s="73">
        <f t="shared" si="13"/>
      </c>
      <c r="J27" s="74">
        <f t="shared" si="14"/>
      </c>
      <c r="K27" s="73">
        <f t="shared" si="15"/>
      </c>
      <c r="L27" s="74">
        <f t="shared" si="16"/>
      </c>
      <c r="M27" s="75">
        <f t="shared" si="17"/>
      </c>
      <c r="N27" s="76">
        <f t="shared" si="18"/>
      </c>
      <c r="O27" s="66"/>
      <c r="P27" s="68">
        <f t="shared" si="11"/>
        <v>0</v>
      </c>
      <c r="Q27" s="68">
        <f t="shared" si="19"/>
        <v>1</v>
      </c>
      <c r="R27" s="100">
        <f t="shared" si="0"/>
        <v>0</v>
      </c>
      <c r="S27" s="100">
        <f t="shared" si="20"/>
        <v>0</v>
      </c>
      <c r="T27" s="100">
        <f t="shared" si="21"/>
        <v>0</v>
      </c>
      <c r="U27" s="100">
        <f t="shared" si="22"/>
        <v>0</v>
      </c>
      <c r="V27" s="68">
        <f t="shared" si="1"/>
        <v>0</v>
      </c>
      <c r="W27" s="93">
        <f t="shared" si="2"/>
        <v>0</v>
      </c>
      <c r="X27" s="93">
        <f t="shared" si="3"/>
        <v>0</v>
      </c>
      <c r="Y27" s="93">
        <f t="shared" si="4"/>
        <v>0</v>
      </c>
      <c r="Z27" s="93">
        <f t="shared" si="5"/>
        <v>0</v>
      </c>
      <c r="AA27" s="93">
        <f t="shared" si="6"/>
        <v>0</v>
      </c>
      <c r="AB27" s="93">
        <f t="shared" si="7"/>
        <v>0</v>
      </c>
      <c r="AC27" s="94">
        <f t="shared" si="8"/>
        <v>0</v>
      </c>
      <c r="AD27" s="94">
        <f t="shared" si="9"/>
        <v>0</v>
      </c>
      <c r="AE27" s="94">
        <f t="shared" si="10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2"/>
        <v>43480</v>
      </c>
      <c r="C28" s="99"/>
      <c r="D28" s="60"/>
      <c r="E28" s="95"/>
      <c r="F28" s="95"/>
      <c r="G28" s="86"/>
      <c r="H28" s="86"/>
      <c r="I28" s="73">
        <f t="shared" si="13"/>
      </c>
      <c r="J28" s="74">
        <f t="shared" si="14"/>
      </c>
      <c r="K28" s="73">
        <f t="shared" si="15"/>
      </c>
      <c r="L28" s="74">
        <f t="shared" si="16"/>
      </c>
      <c r="M28" s="75">
        <f t="shared" si="17"/>
      </c>
      <c r="N28" s="76">
        <f t="shared" si="18"/>
      </c>
      <c r="O28" s="66"/>
      <c r="P28" s="68">
        <f t="shared" si="11"/>
        <v>0</v>
      </c>
      <c r="Q28" s="68">
        <f t="shared" si="19"/>
        <v>1</v>
      </c>
      <c r="R28" s="100">
        <f t="shared" si="0"/>
        <v>0</v>
      </c>
      <c r="S28" s="100">
        <f t="shared" si="20"/>
        <v>0</v>
      </c>
      <c r="T28" s="100">
        <f t="shared" si="21"/>
        <v>0</v>
      </c>
      <c r="U28" s="100">
        <f t="shared" si="22"/>
        <v>0</v>
      </c>
      <c r="V28" s="68">
        <f t="shared" si="1"/>
        <v>0</v>
      </c>
      <c r="W28" s="93">
        <f t="shared" si="2"/>
        <v>0</v>
      </c>
      <c r="X28" s="93">
        <f t="shared" si="3"/>
        <v>0</v>
      </c>
      <c r="Y28" s="93">
        <f t="shared" si="4"/>
        <v>0</v>
      </c>
      <c r="Z28" s="93">
        <f t="shared" si="5"/>
        <v>0</v>
      </c>
      <c r="AA28" s="93">
        <f t="shared" si="6"/>
        <v>0</v>
      </c>
      <c r="AB28" s="93">
        <f t="shared" si="7"/>
        <v>0</v>
      </c>
      <c r="AC28" s="94">
        <f t="shared" si="8"/>
        <v>0</v>
      </c>
      <c r="AD28" s="94">
        <f t="shared" si="9"/>
        <v>0</v>
      </c>
      <c r="AE28" s="94">
        <f t="shared" si="10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2"/>
        <v>43481</v>
      </c>
      <c r="C29" s="60"/>
      <c r="D29" s="60"/>
      <c r="E29" s="95"/>
      <c r="F29" s="95"/>
      <c r="G29" s="86"/>
      <c r="H29" s="86"/>
      <c r="I29" s="73">
        <f t="shared" si="13"/>
      </c>
      <c r="J29" s="74">
        <f t="shared" si="14"/>
      </c>
      <c r="K29" s="73">
        <f t="shared" si="15"/>
      </c>
      <c r="L29" s="74">
        <f t="shared" si="16"/>
      </c>
      <c r="M29" s="75">
        <f t="shared" si="17"/>
      </c>
      <c r="N29" s="76">
        <f t="shared" si="18"/>
      </c>
      <c r="O29" s="66"/>
      <c r="P29" s="68">
        <f t="shared" si="11"/>
        <v>0</v>
      </c>
      <c r="Q29" s="68">
        <f t="shared" si="19"/>
        <v>1</v>
      </c>
      <c r="R29" s="100">
        <f t="shared" si="0"/>
        <v>0</v>
      </c>
      <c r="S29" s="100">
        <f t="shared" si="20"/>
        <v>0</v>
      </c>
      <c r="T29" s="100">
        <f t="shared" si="21"/>
        <v>0</v>
      </c>
      <c r="U29" s="100">
        <f t="shared" si="22"/>
        <v>0</v>
      </c>
      <c r="V29" s="68">
        <f t="shared" si="1"/>
        <v>0</v>
      </c>
      <c r="W29" s="93">
        <f t="shared" si="2"/>
        <v>0</v>
      </c>
      <c r="X29" s="93">
        <f t="shared" si="3"/>
        <v>0</v>
      </c>
      <c r="Y29" s="93">
        <f t="shared" si="4"/>
        <v>0</v>
      </c>
      <c r="Z29" s="93">
        <f t="shared" si="5"/>
        <v>0</v>
      </c>
      <c r="AA29" s="93">
        <f t="shared" si="6"/>
        <v>0</v>
      </c>
      <c r="AB29" s="93">
        <f t="shared" si="7"/>
        <v>0</v>
      </c>
      <c r="AC29" s="94">
        <f t="shared" si="8"/>
        <v>0</v>
      </c>
      <c r="AD29" s="94">
        <f t="shared" si="9"/>
        <v>0</v>
      </c>
      <c r="AE29" s="94">
        <f t="shared" si="10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2"/>
        <v>43482</v>
      </c>
      <c r="C30" s="60"/>
      <c r="D30" s="60"/>
      <c r="E30" s="95"/>
      <c r="F30" s="95"/>
      <c r="G30" s="86"/>
      <c r="H30" s="86"/>
      <c r="I30" s="73">
        <f t="shared" si="13"/>
      </c>
      <c r="J30" s="74">
        <f t="shared" si="14"/>
      </c>
      <c r="K30" s="73">
        <f t="shared" si="15"/>
      </c>
      <c r="L30" s="74">
        <f t="shared" si="16"/>
      </c>
      <c r="M30" s="75">
        <f t="shared" si="17"/>
      </c>
      <c r="N30" s="76">
        <f t="shared" si="18"/>
      </c>
      <c r="O30" s="66"/>
      <c r="P30" s="68">
        <f t="shared" si="11"/>
        <v>0</v>
      </c>
      <c r="Q30" s="68">
        <f t="shared" si="19"/>
        <v>1</v>
      </c>
      <c r="R30" s="100">
        <f t="shared" si="0"/>
        <v>0</v>
      </c>
      <c r="S30" s="100">
        <f t="shared" si="20"/>
        <v>0</v>
      </c>
      <c r="T30" s="100">
        <f t="shared" si="21"/>
        <v>0</v>
      </c>
      <c r="U30" s="100">
        <f t="shared" si="22"/>
        <v>0</v>
      </c>
      <c r="V30" s="68">
        <f t="shared" si="1"/>
        <v>0</v>
      </c>
      <c r="W30" s="93">
        <f t="shared" si="2"/>
        <v>0</v>
      </c>
      <c r="X30" s="93">
        <f t="shared" si="3"/>
        <v>0</v>
      </c>
      <c r="Y30" s="93">
        <f t="shared" si="4"/>
        <v>0</v>
      </c>
      <c r="Z30" s="93">
        <f t="shared" si="5"/>
        <v>0</v>
      </c>
      <c r="AA30" s="93">
        <f t="shared" si="6"/>
        <v>0</v>
      </c>
      <c r="AB30" s="93">
        <f t="shared" si="7"/>
        <v>0</v>
      </c>
      <c r="AC30" s="94">
        <f t="shared" si="8"/>
        <v>0</v>
      </c>
      <c r="AD30" s="94">
        <f t="shared" si="9"/>
        <v>0</v>
      </c>
      <c r="AE30" s="94">
        <f t="shared" si="10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2"/>
        <v>43483</v>
      </c>
      <c r="C31" s="60"/>
      <c r="D31" s="60"/>
      <c r="E31" s="95"/>
      <c r="F31" s="95"/>
      <c r="G31" s="86"/>
      <c r="H31" s="86"/>
      <c r="I31" s="73">
        <f t="shared" si="13"/>
      </c>
      <c r="J31" s="74">
        <f t="shared" si="14"/>
      </c>
      <c r="K31" s="73">
        <f t="shared" si="15"/>
      </c>
      <c r="L31" s="74">
        <f t="shared" si="16"/>
      </c>
      <c r="M31" s="75">
        <f t="shared" si="17"/>
      </c>
      <c r="N31" s="76">
        <f t="shared" si="18"/>
      </c>
      <c r="O31" s="66"/>
      <c r="P31" s="68">
        <f t="shared" si="11"/>
        <v>0</v>
      </c>
      <c r="Q31" s="68">
        <f t="shared" si="19"/>
        <v>1</v>
      </c>
      <c r="R31" s="100">
        <f t="shared" si="0"/>
        <v>0</v>
      </c>
      <c r="S31" s="100">
        <f t="shared" si="20"/>
        <v>0</v>
      </c>
      <c r="T31" s="100">
        <f t="shared" si="21"/>
        <v>0</v>
      </c>
      <c r="U31" s="100">
        <f t="shared" si="22"/>
        <v>0</v>
      </c>
      <c r="V31" s="68">
        <f t="shared" si="1"/>
        <v>0</v>
      </c>
      <c r="W31" s="93">
        <f t="shared" si="2"/>
        <v>0</v>
      </c>
      <c r="X31" s="93">
        <f t="shared" si="3"/>
        <v>0</v>
      </c>
      <c r="Y31" s="93">
        <f t="shared" si="4"/>
        <v>0</v>
      </c>
      <c r="Z31" s="93">
        <f t="shared" si="5"/>
        <v>0</v>
      </c>
      <c r="AA31" s="93">
        <f t="shared" si="6"/>
        <v>0</v>
      </c>
      <c r="AB31" s="93">
        <f t="shared" si="7"/>
        <v>0</v>
      </c>
      <c r="AC31" s="94">
        <f t="shared" si="8"/>
        <v>0</v>
      </c>
      <c r="AD31" s="94">
        <f t="shared" si="9"/>
        <v>0</v>
      </c>
      <c r="AE31" s="94">
        <f t="shared" si="10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v>43471</v>
      </c>
      <c r="AN31" s="34">
        <v>125</v>
      </c>
    </row>
    <row r="32" spans="2:40" ht="21" customHeight="1">
      <c r="B32" s="117">
        <f t="shared" si="12"/>
        <v>43484</v>
      </c>
      <c r="C32" s="60"/>
      <c r="D32" s="60"/>
      <c r="E32" s="95"/>
      <c r="F32" s="95"/>
      <c r="G32" s="86"/>
      <c r="H32" s="86"/>
      <c r="I32" s="73">
        <f t="shared" si="13"/>
      </c>
      <c r="J32" s="74">
        <f t="shared" si="14"/>
      </c>
      <c r="K32" s="73">
        <f t="shared" si="15"/>
      </c>
      <c r="L32" s="74">
        <f t="shared" si="16"/>
      </c>
      <c r="M32" s="75">
        <f t="shared" si="17"/>
      </c>
      <c r="N32" s="76">
        <f t="shared" si="18"/>
      </c>
      <c r="O32" s="66"/>
      <c r="P32" s="68">
        <f t="shared" si="11"/>
        <v>0</v>
      </c>
      <c r="Q32" s="68">
        <f t="shared" si="19"/>
        <v>1</v>
      </c>
      <c r="R32" s="100">
        <f t="shared" si="0"/>
        <v>0</v>
      </c>
      <c r="S32" s="100">
        <f t="shared" si="20"/>
        <v>0</v>
      </c>
      <c r="T32" s="100">
        <f t="shared" si="21"/>
        <v>0</v>
      </c>
      <c r="U32" s="100">
        <f t="shared" si="22"/>
        <v>0</v>
      </c>
      <c r="V32" s="68">
        <f t="shared" si="1"/>
        <v>0</v>
      </c>
      <c r="W32" s="93">
        <f t="shared" si="2"/>
        <v>0</v>
      </c>
      <c r="X32" s="93">
        <f t="shared" si="3"/>
        <v>0</v>
      </c>
      <c r="Y32" s="93">
        <f t="shared" si="4"/>
        <v>0</v>
      </c>
      <c r="Z32" s="93">
        <f t="shared" si="5"/>
        <v>0</v>
      </c>
      <c r="AA32" s="93">
        <f t="shared" si="6"/>
        <v>1</v>
      </c>
      <c r="AB32" s="93">
        <f t="shared" si="7"/>
        <v>0</v>
      </c>
      <c r="AC32" s="94">
        <f t="shared" si="8"/>
        <v>0</v>
      </c>
      <c r="AD32" s="94">
        <f t="shared" si="9"/>
        <v>0</v>
      </c>
      <c r="AE32" s="94">
        <f t="shared" si="10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v>43636</v>
      </c>
      <c r="AN32" s="37">
        <v>125</v>
      </c>
    </row>
    <row r="33" spans="2:40" ht="21" customHeight="1">
      <c r="B33" s="117">
        <f t="shared" si="12"/>
        <v>43485</v>
      </c>
      <c r="C33" s="60"/>
      <c r="D33" s="60"/>
      <c r="E33" s="95"/>
      <c r="F33" s="95"/>
      <c r="G33" s="86"/>
      <c r="H33" s="86"/>
      <c r="I33" s="73">
        <f t="shared" si="13"/>
      </c>
      <c r="J33" s="74">
        <f t="shared" si="14"/>
      </c>
      <c r="K33" s="73">
        <f t="shared" si="15"/>
      </c>
      <c r="L33" s="74">
        <f t="shared" si="16"/>
      </c>
      <c r="M33" s="75">
        <f t="shared" si="17"/>
      </c>
      <c r="N33" s="76">
        <f t="shared" si="18"/>
      </c>
      <c r="O33" s="66"/>
      <c r="P33" s="68">
        <f t="shared" si="11"/>
        <v>0</v>
      </c>
      <c r="Q33" s="68">
        <f t="shared" si="19"/>
        <v>1</v>
      </c>
      <c r="R33" s="100">
        <f t="shared" si="0"/>
        <v>0</v>
      </c>
      <c r="S33" s="100">
        <f t="shared" si="20"/>
        <v>0</v>
      </c>
      <c r="T33" s="100">
        <f t="shared" si="21"/>
        <v>0</v>
      </c>
      <c r="U33" s="100">
        <f t="shared" si="22"/>
        <v>0</v>
      </c>
      <c r="V33" s="68">
        <f t="shared" si="1"/>
        <v>1</v>
      </c>
      <c r="W33" s="93">
        <f t="shared" si="2"/>
        <v>0</v>
      </c>
      <c r="X33" s="93">
        <f t="shared" si="3"/>
        <v>0</v>
      </c>
      <c r="Y33" s="93">
        <f t="shared" si="4"/>
        <v>0</v>
      </c>
      <c r="Z33" s="93">
        <f t="shared" si="5"/>
        <v>0</v>
      </c>
      <c r="AA33" s="93">
        <f t="shared" si="6"/>
        <v>0</v>
      </c>
      <c r="AB33" s="93">
        <f t="shared" si="7"/>
        <v>0</v>
      </c>
      <c r="AC33" s="94">
        <f t="shared" si="8"/>
        <v>0</v>
      </c>
      <c r="AD33" s="94">
        <f t="shared" si="9"/>
        <v>0</v>
      </c>
      <c r="AE33" s="94">
        <f t="shared" si="10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v>43685</v>
      </c>
      <c r="AN33" s="37">
        <v>125</v>
      </c>
    </row>
    <row r="34" spans="2:40" ht="21" customHeight="1">
      <c r="B34" s="117">
        <f t="shared" si="12"/>
        <v>43486</v>
      </c>
      <c r="C34" s="60"/>
      <c r="D34" s="60"/>
      <c r="E34" s="95"/>
      <c r="F34" s="95"/>
      <c r="G34" s="86"/>
      <c r="H34" s="86"/>
      <c r="I34" s="73">
        <f t="shared" si="13"/>
      </c>
      <c r="J34" s="74">
        <f t="shared" si="14"/>
      </c>
      <c r="K34" s="73">
        <f t="shared" si="15"/>
      </c>
      <c r="L34" s="74">
        <f t="shared" si="16"/>
      </c>
      <c r="M34" s="75">
        <f t="shared" si="17"/>
      </c>
      <c r="N34" s="76">
        <f t="shared" si="18"/>
      </c>
      <c r="O34" s="66"/>
      <c r="P34" s="68">
        <f t="shared" si="11"/>
        <v>0</v>
      </c>
      <c r="Q34" s="68">
        <f t="shared" si="19"/>
        <v>1</v>
      </c>
      <c r="R34" s="100">
        <f t="shared" si="0"/>
        <v>0</v>
      </c>
      <c r="S34" s="100">
        <f t="shared" si="20"/>
        <v>0</v>
      </c>
      <c r="T34" s="100">
        <f t="shared" si="21"/>
        <v>0</v>
      </c>
      <c r="U34" s="100">
        <f t="shared" si="22"/>
        <v>0</v>
      </c>
      <c r="V34" s="68">
        <f t="shared" si="1"/>
        <v>0</v>
      </c>
      <c r="W34" s="93">
        <f t="shared" si="2"/>
        <v>0</v>
      </c>
      <c r="X34" s="93">
        <f t="shared" si="3"/>
        <v>0</v>
      </c>
      <c r="Y34" s="93">
        <f t="shared" si="4"/>
        <v>0</v>
      </c>
      <c r="Z34" s="93">
        <f t="shared" si="5"/>
        <v>0</v>
      </c>
      <c r="AA34" s="93">
        <f t="shared" si="6"/>
        <v>0</v>
      </c>
      <c r="AB34" s="93">
        <f t="shared" si="7"/>
        <v>0</v>
      </c>
      <c r="AC34" s="94">
        <f t="shared" si="8"/>
        <v>0</v>
      </c>
      <c r="AD34" s="94">
        <f t="shared" si="9"/>
        <v>0</v>
      </c>
      <c r="AE34" s="94">
        <f t="shared" si="10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v>43692</v>
      </c>
      <c r="AN34" s="37">
        <v>125</v>
      </c>
    </row>
    <row r="35" spans="2:40" ht="21" customHeight="1">
      <c r="B35" s="117">
        <f t="shared" si="12"/>
        <v>43487</v>
      </c>
      <c r="C35" s="60"/>
      <c r="D35" s="60"/>
      <c r="E35" s="95"/>
      <c r="F35" s="95"/>
      <c r="G35" s="86"/>
      <c r="H35" s="86"/>
      <c r="I35" s="73">
        <f t="shared" si="13"/>
      </c>
      <c r="J35" s="74">
        <f t="shared" si="14"/>
      </c>
      <c r="K35" s="73">
        <f t="shared" si="15"/>
      </c>
      <c r="L35" s="74">
        <f t="shared" si="16"/>
      </c>
      <c r="M35" s="75">
        <f t="shared" si="17"/>
      </c>
      <c r="N35" s="76">
        <f t="shared" si="18"/>
      </c>
      <c r="O35" s="66"/>
      <c r="P35" s="68">
        <f t="shared" si="11"/>
        <v>0</v>
      </c>
      <c r="Q35" s="68">
        <f t="shared" si="19"/>
        <v>1</v>
      </c>
      <c r="R35" s="100">
        <f t="shared" si="0"/>
        <v>0</v>
      </c>
      <c r="S35" s="100">
        <f t="shared" si="20"/>
        <v>0</v>
      </c>
      <c r="T35" s="100">
        <f t="shared" si="21"/>
        <v>0</v>
      </c>
      <c r="U35" s="100">
        <f t="shared" si="22"/>
        <v>0</v>
      </c>
      <c r="V35" s="68">
        <f t="shared" si="1"/>
        <v>0</v>
      </c>
      <c r="W35" s="93">
        <f t="shared" si="2"/>
        <v>0</v>
      </c>
      <c r="X35" s="93">
        <f t="shared" si="3"/>
        <v>0</v>
      </c>
      <c r="Y35" s="93">
        <f t="shared" si="4"/>
        <v>0</v>
      </c>
      <c r="Z35" s="93">
        <f t="shared" si="5"/>
        <v>0</v>
      </c>
      <c r="AA35" s="93">
        <f t="shared" si="6"/>
        <v>0</v>
      </c>
      <c r="AB35" s="93">
        <f t="shared" si="7"/>
        <v>0</v>
      </c>
      <c r="AC35" s="94">
        <f t="shared" si="8"/>
        <v>0</v>
      </c>
      <c r="AD35" s="94">
        <f t="shared" si="9"/>
        <v>0</v>
      </c>
      <c r="AE35" s="94">
        <f t="shared" si="10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v>43769</v>
      </c>
      <c r="AN35" s="40">
        <v>125</v>
      </c>
    </row>
    <row r="36" spans="2:40" ht="21" customHeight="1">
      <c r="B36" s="117">
        <f t="shared" si="12"/>
        <v>43488</v>
      </c>
      <c r="C36" s="60"/>
      <c r="D36" s="60"/>
      <c r="E36" s="95"/>
      <c r="F36" s="95"/>
      <c r="G36" s="86"/>
      <c r="H36" s="86"/>
      <c r="I36" s="73">
        <f t="shared" si="13"/>
      </c>
      <c r="J36" s="74">
        <f t="shared" si="14"/>
      </c>
      <c r="K36" s="73">
        <f t="shared" si="15"/>
      </c>
      <c r="L36" s="74">
        <f t="shared" si="16"/>
      </c>
      <c r="M36" s="75">
        <f t="shared" si="17"/>
      </c>
      <c r="N36" s="76">
        <f t="shared" si="18"/>
      </c>
      <c r="O36" s="66"/>
      <c r="P36" s="68">
        <f t="shared" si="11"/>
        <v>0</v>
      </c>
      <c r="Q36" s="68">
        <f t="shared" si="19"/>
        <v>1</v>
      </c>
      <c r="R36" s="100">
        <f t="shared" si="0"/>
        <v>0</v>
      </c>
      <c r="S36" s="100">
        <f t="shared" si="20"/>
        <v>0</v>
      </c>
      <c r="T36" s="100">
        <f t="shared" si="21"/>
        <v>0</v>
      </c>
      <c r="U36" s="100">
        <f t="shared" si="22"/>
        <v>0</v>
      </c>
      <c r="V36" s="68">
        <f t="shared" si="1"/>
        <v>0</v>
      </c>
      <c r="W36" s="93">
        <f t="shared" si="2"/>
        <v>0</v>
      </c>
      <c r="X36" s="93">
        <f t="shared" si="3"/>
        <v>0</v>
      </c>
      <c r="Y36" s="93">
        <f t="shared" si="4"/>
        <v>0</v>
      </c>
      <c r="Z36" s="93">
        <f t="shared" si="5"/>
        <v>0</v>
      </c>
      <c r="AA36" s="93">
        <f t="shared" si="6"/>
        <v>0</v>
      </c>
      <c r="AB36" s="93">
        <f t="shared" si="7"/>
        <v>0</v>
      </c>
      <c r="AC36" s="94">
        <f t="shared" si="8"/>
        <v>0</v>
      </c>
      <c r="AD36" s="94">
        <f t="shared" si="9"/>
        <v>0</v>
      </c>
      <c r="AE36" s="94">
        <f t="shared" si="10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v>43770</v>
      </c>
      <c r="AN36" s="37">
        <v>125</v>
      </c>
    </row>
    <row r="37" spans="2:40" ht="21" customHeight="1">
      <c r="B37" s="117">
        <f t="shared" si="12"/>
        <v>43489</v>
      </c>
      <c r="C37" s="60"/>
      <c r="D37" s="60"/>
      <c r="E37" s="95"/>
      <c r="F37" s="95"/>
      <c r="G37" s="86"/>
      <c r="H37" s="86"/>
      <c r="I37" s="73">
        <f t="shared" si="13"/>
      </c>
      <c r="J37" s="74">
        <f t="shared" si="14"/>
      </c>
      <c r="K37" s="73">
        <f t="shared" si="15"/>
      </c>
      <c r="L37" s="74">
        <f t="shared" si="16"/>
      </c>
      <c r="M37" s="75">
        <f t="shared" si="17"/>
      </c>
      <c r="N37" s="76">
        <f t="shared" si="18"/>
      </c>
      <c r="O37" s="66"/>
      <c r="P37" s="68">
        <f t="shared" si="11"/>
        <v>0</v>
      </c>
      <c r="Q37" s="68">
        <f t="shared" si="19"/>
        <v>1</v>
      </c>
      <c r="R37" s="100">
        <f t="shared" si="0"/>
        <v>0</v>
      </c>
      <c r="S37" s="100">
        <f t="shared" si="20"/>
        <v>0</v>
      </c>
      <c r="T37" s="100">
        <f t="shared" si="21"/>
        <v>0</v>
      </c>
      <c r="U37" s="100">
        <f t="shared" si="22"/>
        <v>0</v>
      </c>
      <c r="V37" s="68">
        <f t="shared" si="1"/>
        <v>0</v>
      </c>
      <c r="W37" s="93">
        <f t="shared" si="2"/>
        <v>0</v>
      </c>
      <c r="X37" s="93">
        <f t="shared" si="3"/>
        <v>0</v>
      </c>
      <c r="Y37" s="93">
        <f t="shared" si="4"/>
        <v>0</v>
      </c>
      <c r="Z37" s="93">
        <f t="shared" si="5"/>
        <v>0</v>
      </c>
      <c r="AA37" s="93">
        <f t="shared" si="6"/>
        <v>0</v>
      </c>
      <c r="AB37" s="93">
        <f t="shared" si="7"/>
        <v>0</v>
      </c>
      <c r="AC37" s="94">
        <f t="shared" si="8"/>
        <v>0</v>
      </c>
      <c r="AD37" s="94">
        <f t="shared" si="9"/>
        <v>0</v>
      </c>
      <c r="AE37" s="94">
        <f t="shared" si="10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v>43789</v>
      </c>
      <c r="AN37" s="42">
        <v>125</v>
      </c>
    </row>
    <row r="38" spans="2:41" ht="21" customHeight="1">
      <c r="B38" s="117">
        <f t="shared" si="12"/>
        <v>43490</v>
      </c>
      <c r="C38" s="60"/>
      <c r="D38" s="60"/>
      <c r="E38" s="95"/>
      <c r="F38" s="95"/>
      <c r="G38" s="86"/>
      <c r="H38" s="86"/>
      <c r="I38" s="73">
        <f t="shared" si="13"/>
      </c>
      <c r="J38" s="74">
        <f t="shared" si="14"/>
      </c>
      <c r="K38" s="73">
        <f t="shared" si="15"/>
      </c>
      <c r="L38" s="74">
        <f t="shared" si="16"/>
      </c>
      <c r="M38" s="75">
        <f t="shared" si="17"/>
      </c>
      <c r="N38" s="76">
        <f t="shared" si="18"/>
      </c>
      <c r="O38" s="66"/>
      <c r="P38" s="68">
        <f t="shared" si="11"/>
        <v>0</v>
      </c>
      <c r="Q38" s="68">
        <f t="shared" si="19"/>
        <v>1</v>
      </c>
      <c r="R38" s="100">
        <f t="shared" si="0"/>
        <v>0</v>
      </c>
      <c r="S38" s="100">
        <f t="shared" si="20"/>
        <v>0</v>
      </c>
      <c r="T38" s="100">
        <f t="shared" si="21"/>
        <v>0</v>
      </c>
      <c r="U38" s="100">
        <f t="shared" si="22"/>
        <v>0</v>
      </c>
      <c r="V38" s="68">
        <f t="shared" si="1"/>
        <v>0</v>
      </c>
      <c r="W38" s="93">
        <f t="shared" si="2"/>
        <v>0</v>
      </c>
      <c r="X38" s="93">
        <f t="shared" si="3"/>
        <v>0</v>
      </c>
      <c r="Y38" s="93">
        <f t="shared" si="4"/>
        <v>0</v>
      </c>
      <c r="Z38" s="93">
        <f t="shared" si="5"/>
        <v>0</v>
      </c>
      <c r="AA38" s="93">
        <f t="shared" si="6"/>
        <v>0</v>
      </c>
      <c r="AB38" s="93">
        <f t="shared" si="7"/>
        <v>0</v>
      </c>
      <c r="AC38" s="94">
        <f t="shared" si="8"/>
        <v>0</v>
      </c>
      <c r="AD38" s="94">
        <f t="shared" si="9"/>
        <v>0</v>
      </c>
      <c r="AE38" s="94">
        <f t="shared" si="10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2"/>
        <v>43491</v>
      </c>
      <c r="C39" s="60"/>
      <c r="D39" s="60"/>
      <c r="E39" s="95"/>
      <c r="F39" s="95"/>
      <c r="G39" s="86"/>
      <c r="H39" s="86"/>
      <c r="I39" s="73">
        <f t="shared" si="13"/>
      </c>
      <c r="J39" s="74">
        <f t="shared" si="14"/>
      </c>
      <c r="K39" s="73">
        <f t="shared" si="15"/>
      </c>
      <c r="L39" s="74">
        <f t="shared" si="16"/>
      </c>
      <c r="M39" s="75">
        <f t="shared" si="17"/>
      </c>
      <c r="N39" s="76">
        <f t="shared" si="18"/>
      </c>
      <c r="O39" s="66"/>
      <c r="P39" s="68">
        <f t="shared" si="11"/>
        <v>0</v>
      </c>
      <c r="Q39" s="68">
        <f t="shared" si="19"/>
        <v>1</v>
      </c>
      <c r="R39" s="100">
        <f t="shared" si="0"/>
        <v>0</v>
      </c>
      <c r="S39" s="100">
        <f t="shared" si="20"/>
        <v>0</v>
      </c>
      <c r="T39" s="100">
        <f t="shared" si="21"/>
        <v>0</v>
      </c>
      <c r="U39" s="100">
        <f t="shared" si="22"/>
        <v>0</v>
      </c>
      <c r="V39" s="68">
        <f t="shared" si="1"/>
        <v>0</v>
      </c>
      <c r="W39" s="93">
        <f t="shared" si="2"/>
        <v>0</v>
      </c>
      <c r="X39" s="93">
        <f t="shared" si="3"/>
        <v>0</v>
      </c>
      <c r="Y39" s="93">
        <f t="shared" si="4"/>
        <v>0</v>
      </c>
      <c r="Z39" s="93">
        <f t="shared" si="5"/>
        <v>0</v>
      </c>
      <c r="AA39" s="93">
        <f t="shared" si="6"/>
        <v>1</v>
      </c>
      <c r="AB39" s="93">
        <f t="shared" si="7"/>
        <v>0</v>
      </c>
      <c r="AC39" s="94">
        <f t="shared" si="8"/>
        <v>0</v>
      </c>
      <c r="AD39" s="94">
        <f t="shared" si="9"/>
        <v>0</v>
      </c>
      <c r="AE39" s="94">
        <f t="shared" si="10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2"/>
        <v>43492</v>
      </c>
      <c r="C40" s="60"/>
      <c r="D40" s="60"/>
      <c r="E40" s="95"/>
      <c r="F40" s="95"/>
      <c r="G40" s="86"/>
      <c r="H40" s="86"/>
      <c r="I40" s="73">
        <f t="shared" si="13"/>
      </c>
      <c r="J40" s="74">
        <f t="shared" si="14"/>
      </c>
      <c r="K40" s="73">
        <f t="shared" si="15"/>
      </c>
      <c r="L40" s="74">
        <f t="shared" si="16"/>
      </c>
      <c r="M40" s="75">
        <f t="shared" si="17"/>
      </c>
      <c r="N40" s="76">
        <f t="shared" si="18"/>
      </c>
      <c r="O40" s="66"/>
      <c r="P40" s="68">
        <f t="shared" si="11"/>
        <v>0</v>
      </c>
      <c r="Q40" s="68">
        <f t="shared" si="19"/>
        <v>1</v>
      </c>
      <c r="R40" s="100">
        <f t="shared" si="0"/>
        <v>0</v>
      </c>
      <c r="S40" s="100">
        <f t="shared" si="20"/>
        <v>0</v>
      </c>
      <c r="T40" s="100">
        <f t="shared" si="21"/>
        <v>0</v>
      </c>
      <c r="U40" s="100">
        <f t="shared" si="22"/>
        <v>0</v>
      </c>
      <c r="V40" s="68">
        <f t="shared" si="1"/>
        <v>1</v>
      </c>
      <c r="W40" s="93">
        <f t="shared" si="2"/>
        <v>0</v>
      </c>
      <c r="X40" s="93">
        <f t="shared" si="3"/>
        <v>0</v>
      </c>
      <c r="Y40" s="93">
        <f t="shared" si="4"/>
        <v>0</v>
      </c>
      <c r="Z40" s="93">
        <f t="shared" si="5"/>
        <v>0</v>
      </c>
      <c r="AA40" s="93">
        <f t="shared" si="6"/>
        <v>0</v>
      </c>
      <c r="AB40" s="93">
        <f t="shared" si="7"/>
        <v>0</v>
      </c>
      <c r="AC40" s="94">
        <f t="shared" si="8"/>
        <v>0</v>
      </c>
      <c r="AD40" s="94">
        <f t="shared" si="9"/>
        <v>0</v>
      </c>
      <c r="AE40" s="94">
        <f t="shared" si="10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2"/>
        <v>43493</v>
      </c>
      <c r="C41" s="60"/>
      <c r="D41" s="60"/>
      <c r="E41" s="95"/>
      <c r="F41" s="95"/>
      <c r="G41" s="86"/>
      <c r="H41" s="86"/>
      <c r="I41" s="73">
        <f t="shared" si="13"/>
      </c>
      <c r="J41" s="74">
        <f t="shared" si="14"/>
      </c>
      <c r="K41" s="73">
        <f t="shared" si="15"/>
      </c>
      <c r="L41" s="74">
        <f t="shared" si="16"/>
      </c>
      <c r="M41" s="75">
        <f t="shared" si="17"/>
      </c>
      <c r="N41" s="76">
        <f t="shared" si="18"/>
      </c>
      <c r="O41" s="66"/>
      <c r="P41" s="68">
        <f t="shared" si="11"/>
        <v>0</v>
      </c>
      <c r="Q41" s="68">
        <f t="shared" si="19"/>
        <v>1</v>
      </c>
      <c r="R41" s="100">
        <f t="shared" si="0"/>
        <v>0</v>
      </c>
      <c r="S41" s="100">
        <f t="shared" si="20"/>
        <v>0</v>
      </c>
      <c r="T41" s="100">
        <f t="shared" si="21"/>
        <v>0</v>
      </c>
      <c r="U41" s="100">
        <f t="shared" si="22"/>
        <v>0</v>
      </c>
      <c r="V41" s="68">
        <f t="shared" si="1"/>
        <v>0</v>
      </c>
      <c r="W41" s="93">
        <f t="shared" si="2"/>
        <v>0</v>
      </c>
      <c r="X41" s="93">
        <f t="shared" si="3"/>
        <v>0</v>
      </c>
      <c r="Y41" s="93">
        <f t="shared" si="4"/>
        <v>0</v>
      </c>
      <c r="Z41" s="93">
        <f t="shared" si="5"/>
        <v>0</v>
      </c>
      <c r="AA41" s="93">
        <f t="shared" si="6"/>
        <v>0</v>
      </c>
      <c r="AB41" s="93">
        <f t="shared" si="7"/>
        <v>0</v>
      </c>
      <c r="AC41" s="94">
        <f t="shared" si="8"/>
        <v>0</v>
      </c>
      <c r="AD41" s="94">
        <f t="shared" si="9"/>
        <v>0</v>
      </c>
      <c r="AE41" s="94">
        <f t="shared" si="10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2"/>
        <v>43494</v>
      </c>
      <c r="C42" s="60"/>
      <c r="D42" s="60"/>
      <c r="E42" s="95"/>
      <c r="F42" s="95"/>
      <c r="G42" s="86"/>
      <c r="H42" s="86"/>
      <c r="I42" s="73">
        <f t="shared" si="13"/>
      </c>
      <c r="J42" s="74">
        <f t="shared" si="14"/>
      </c>
      <c r="K42" s="73">
        <f t="shared" si="15"/>
      </c>
      <c r="L42" s="74">
        <f t="shared" si="16"/>
      </c>
      <c r="M42" s="75">
        <f t="shared" si="17"/>
      </c>
      <c r="N42" s="76">
        <f t="shared" si="18"/>
      </c>
      <c r="O42" s="66"/>
      <c r="P42" s="68">
        <f t="shared" si="11"/>
        <v>0</v>
      </c>
      <c r="Q42" s="68">
        <f t="shared" si="19"/>
        <v>1</v>
      </c>
      <c r="R42" s="100">
        <f t="shared" si="0"/>
        <v>0</v>
      </c>
      <c r="S42" s="100">
        <f t="shared" si="20"/>
        <v>0</v>
      </c>
      <c r="T42" s="100">
        <f t="shared" si="21"/>
        <v>0</v>
      </c>
      <c r="U42" s="100">
        <f t="shared" si="22"/>
        <v>0</v>
      </c>
      <c r="V42" s="68">
        <f t="shared" si="1"/>
        <v>0</v>
      </c>
      <c r="W42" s="93">
        <f t="shared" si="2"/>
        <v>0</v>
      </c>
      <c r="X42" s="93">
        <f t="shared" si="3"/>
        <v>0</v>
      </c>
      <c r="Y42" s="93">
        <f t="shared" si="4"/>
        <v>0</v>
      </c>
      <c r="Z42" s="93">
        <f t="shared" si="5"/>
        <v>0</v>
      </c>
      <c r="AA42" s="93">
        <f t="shared" si="6"/>
        <v>0</v>
      </c>
      <c r="AB42" s="93">
        <f t="shared" si="7"/>
        <v>0</v>
      </c>
      <c r="AC42" s="94">
        <f t="shared" si="8"/>
        <v>0</v>
      </c>
      <c r="AD42" s="94">
        <f t="shared" si="9"/>
        <v>0</v>
      </c>
      <c r="AE42" s="94">
        <f t="shared" si="10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2"/>
        <v>43495</v>
      </c>
      <c r="C43" s="60"/>
      <c r="D43" s="60"/>
      <c r="E43" s="95"/>
      <c r="F43" s="95"/>
      <c r="G43" s="86"/>
      <c r="H43" s="86"/>
      <c r="I43" s="73">
        <f t="shared" si="13"/>
      </c>
      <c r="J43" s="74">
        <f t="shared" si="14"/>
      </c>
      <c r="K43" s="73">
        <f t="shared" si="15"/>
      </c>
      <c r="L43" s="74">
        <f t="shared" si="16"/>
      </c>
      <c r="M43" s="75">
        <f t="shared" si="17"/>
      </c>
      <c r="N43" s="76">
        <f t="shared" si="18"/>
      </c>
      <c r="O43" s="66"/>
      <c r="P43" s="68">
        <f t="shared" si="11"/>
        <v>0</v>
      </c>
      <c r="Q43" s="68">
        <f t="shared" si="19"/>
        <v>1</v>
      </c>
      <c r="R43" s="100">
        <f t="shared" si="0"/>
        <v>0</v>
      </c>
      <c r="S43" s="100">
        <f t="shared" si="20"/>
        <v>0</v>
      </c>
      <c r="T43" s="100">
        <f t="shared" si="21"/>
        <v>0</v>
      </c>
      <c r="U43" s="100">
        <f t="shared" si="22"/>
        <v>0</v>
      </c>
      <c r="V43" s="68">
        <f t="shared" si="1"/>
        <v>0</v>
      </c>
      <c r="W43" s="93">
        <f t="shared" si="2"/>
        <v>0</v>
      </c>
      <c r="X43" s="93">
        <f t="shared" si="3"/>
        <v>0</v>
      </c>
      <c r="Y43" s="93">
        <f t="shared" si="4"/>
        <v>0</v>
      </c>
      <c r="Z43" s="93">
        <f t="shared" si="5"/>
        <v>0</v>
      </c>
      <c r="AA43" s="93">
        <f t="shared" si="6"/>
        <v>0</v>
      </c>
      <c r="AB43" s="93">
        <f t="shared" si="7"/>
        <v>0</v>
      </c>
      <c r="AC43" s="94">
        <f t="shared" si="8"/>
        <v>0</v>
      </c>
      <c r="AD43" s="94">
        <f t="shared" si="9"/>
        <v>0</v>
      </c>
      <c r="AE43" s="94">
        <f t="shared" si="10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2"/>
        <v>43496</v>
      </c>
      <c r="C44" s="61"/>
      <c r="D44" s="61"/>
      <c r="E44" s="96"/>
      <c r="F44" s="96"/>
      <c r="G44" s="87"/>
      <c r="H44" s="87"/>
      <c r="I44" s="64">
        <f t="shared" si="13"/>
      </c>
      <c r="J44" s="62">
        <f t="shared" si="14"/>
      </c>
      <c r="K44" s="64">
        <f t="shared" si="15"/>
      </c>
      <c r="L44" s="62">
        <f t="shared" si="16"/>
      </c>
      <c r="M44" s="65">
        <f t="shared" si="17"/>
      </c>
      <c r="N44" s="63">
        <f t="shared" si="18"/>
      </c>
      <c r="O44" s="66"/>
      <c r="P44" s="68">
        <f t="shared" si="11"/>
        <v>0</v>
      </c>
      <c r="Q44" s="68">
        <f t="shared" si="19"/>
        <v>1</v>
      </c>
      <c r="R44" s="100">
        <f t="shared" si="0"/>
        <v>0</v>
      </c>
      <c r="S44" s="100">
        <f t="shared" si="20"/>
        <v>0</v>
      </c>
      <c r="T44" s="100">
        <f t="shared" si="21"/>
        <v>0</v>
      </c>
      <c r="U44" s="100">
        <f t="shared" si="22"/>
        <v>0</v>
      </c>
      <c r="V44" s="68">
        <f t="shared" si="1"/>
        <v>0</v>
      </c>
      <c r="W44" s="93">
        <f t="shared" si="2"/>
        <v>0</v>
      </c>
      <c r="X44" s="93">
        <f t="shared" si="3"/>
        <v>0</v>
      </c>
      <c r="Y44" s="93">
        <f t="shared" si="4"/>
        <v>0</v>
      </c>
      <c r="Z44" s="93">
        <f t="shared" si="5"/>
        <v>0</v>
      </c>
      <c r="AA44" s="93">
        <f t="shared" si="6"/>
        <v>0</v>
      </c>
      <c r="AB44" s="93">
        <f t="shared" si="7"/>
        <v>0</v>
      </c>
      <c r="AC44" s="94">
        <f t="shared" si="8"/>
        <v>0</v>
      </c>
      <c r="AD44" s="94">
        <f t="shared" si="9"/>
        <v>0</v>
      </c>
      <c r="AE44" s="94">
        <f t="shared" si="10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0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N12:AN13"/>
    <mergeCell ref="E12:F12"/>
    <mergeCell ref="N5:AH10"/>
    <mergeCell ref="B47:AK55"/>
    <mergeCell ref="AI3:AK45"/>
    <mergeCell ref="B10:C10"/>
    <mergeCell ref="D10:I10"/>
    <mergeCell ref="J10:K10"/>
    <mergeCell ref="AL29:AN30"/>
    <mergeCell ref="AL27:AN28"/>
    <mergeCell ref="AL12:AL13"/>
    <mergeCell ref="B7:C7"/>
    <mergeCell ref="B4:AH4"/>
    <mergeCell ref="AM12:AM13"/>
    <mergeCell ref="B6:C6"/>
    <mergeCell ref="B9:M9"/>
    <mergeCell ref="B8:C8"/>
    <mergeCell ref="B12:B13"/>
    <mergeCell ref="B1:AH1"/>
    <mergeCell ref="B2:AH2"/>
    <mergeCell ref="D5:M5"/>
    <mergeCell ref="D6:M6"/>
    <mergeCell ref="D7:M7"/>
    <mergeCell ref="AG14:AH14"/>
    <mergeCell ref="D8:M8"/>
    <mergeCell ref="B11:AH11"/>
    <mergeCell ref="L10:M10"/>
    <mergeCell ref="B5:C5"/>
    <mergeCell ref="B3:AH3"/>
    <mergeCell ref="C12:D12"/>
    <mergeCell ref="AG12:AH13"/>
  </mergeCells>
  <conditionalFormatting sqref="B14:N44">
    <cfRule type="expression" priority="5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3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07.01.2019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43739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43739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43740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1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43741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1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6"/>
        <v>43742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6"/>
        <v>43743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1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6"/>
        <v>43744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1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6"/>
        <v>43745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6"/>
        <v>43746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6"/>
        <v>43747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6"/>
        <v>43748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6"/>
        <v>43749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6"/>
        <v>43750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1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43751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1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6"/>
        <v>43752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43753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43754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43755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43756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43471</v>
      </c>
      <c r="AN31" s="34">
        <v>125</v>
      </c>
    </row>
    <row r="32" spans="2:40" ht="21" customHeight="1">
      <c r="B32" s="117">
        <f t="shared" si="16"/>
        <v>43757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1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43636</v>
      </c>
      <c r="AN32" s="37">
        <v>125</v>
      </c>
    </row>
    <row r="33" spans="2:40" ht="21" customHeight="1">
      <c r="B33" s="117">
        <f t="shared" si="16"/>
        <v>43758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1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43685</v>
      </c>
      <c r="AN33" s="37">
        <v>125</v>
      </c>
    </row>
    <row r="34" spans="2:40" ht="21" customHeight="1">
      <c r="B34" s="117">
        <f t="shared" si="16"/>
        <v>43759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43692</v>
      </c>
      <c r="AN34" s="37">
        <v>125</v>
      </c>
    </row>
    <row r="35" spans="2:40" ht="21" customHeight="1">
      <c r="B35" s="117">
        <f t="shared" si="16"/>
        <v>43760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43769</v>
      </c>
      <c r="AN35" s="40">
        <v>125</v>
      </c>
    </row>
    <row r="36" spans="2:40" ht="21" customHeight="1">
      <c r="B36" s="117">
        <f t="shared" si="16"/>
        <v>43761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43770</v>
      </c>
      <c r="AN36" s="37">
        <v>125</v>
      </c>
    </row>
    <row r="37" spans="2:40" ht="21" customHeight="1">
      <c r="B37" s="117">
        <f t="shared" si="16"/>
        <v>43762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43789</v>
      </c>
      <c r="AN37" s="42">
        <v>125</v>
      </c>
    </row>
    <row r="38" spans="2:41" ht="21" customHeight="1">
      <c r="B38" s="117">
        <f t="shared" si="16"/>
        <v>43763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6"/>
        <v>43764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1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6"/>
        <v>43765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1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43766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43767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43768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1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43769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1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1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07.01.2019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43770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43770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43771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1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43772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1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6"/>
        <v>43773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6"/>
        <v>43774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6"/>
        <v>43775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6"/>
        <v>43776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6"/>
        <v>43777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6"/>
        <v>43778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1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6"/>
        <v>43779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1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6"/>
        <v>43780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6"/>
        <v>43781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43782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6"/>
        <v>43783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43784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43785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1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43786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1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43787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43471</v>
      </c>
      <c r="AN31" s="34">
        <v>125</v>
      </c>
    </row>
    <row r="32" spans="2:40" ht="21" customHeight="1">
      <c r="B32" s="117">
        <f t="shared" si="16"/>
        <v>43788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1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43636</v>
      </c>
      <c r="AN32" s="37">
        <v>125</v>
      </c>
    </row>
    <row r="33" spans="2:40" ht="21" customHeight="1">
      <c r="B33" s="117">
        <f t="shared" si="16"/>
        <v>43789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1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43685</v>
      </c>
      <c r="AN33" s="37">
        <v>125</v>
      </c>
    </row>
    <row r="34" spans="2:40" ht="21" customHeight="1">
      <c r="B34" s="117">
        <f t="shared" si="16"/>
        <v>43790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43692</v>
      </c>
      <c r="AN34" s="37">
        <v>125</v>
      </c>
    </row>
    <row r="35" spans="2:40" ht="21" customHeight="1">
      <c r="B35" s="117">
        <f t="shared" si="16"/>
        <v>43791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43769</v>
      </c>
      <c r="AN35" s="40">
        <v>125</v>
      </c>
    </row>
    <row r="36" spans="2:40" ht="21" customHeight="1">
      <c r="B36" s="117">
        <f t="shared" si="16"/>
        <v>43792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1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43770</v>
      </c>
      <c r="AN36" s="37">
        <v>125</v>
      </c>
    </row>
    <row r="37" spans="2:40" ht="21" customHeight="1">
      <c r="B37" s="117">
        <f t="shared" si="16"/>
        <v>43793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1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43789</v>
      </c>
      <c r="AN37" s="42">
        <v>125</v>
      </c>
    </row>
    <row r="38" spans="2:41" ht="21" customHeight="1">
      <c r="B38" s="117">
        <f t="shared" si="16"/>
        <v>43794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6"/>
        <v>43795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6"/>
        <v>43796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43797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43798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43799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1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07.01.2019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43800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43800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1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43801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43802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6"/>
        <v>43803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6"/>
        <v>43804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6"/>
        <v>43805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6"/>
        <v>43806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1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6"/>
        <v>43807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1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6"/>
        <v>43808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6"/>
        <v>43809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6"/>
        <v>43810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6"/>
        <v>43811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43812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6"/>
        <v>43813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1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43814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1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43815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43816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43817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43471</v>
      </c>
      <c r="AN31" s="34">
        <v>125</v>
      </c>
    </row>
    <row r="32" spans="2:40" ht="21" customHeight="1">
      <c r="B32" s="117">
        <f t="shared" si="16"/>
        <v>43818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43636</v>
      </c>
      <c r="AN32" s="37">
        <v>125</v>
      </c>
    </row>
    <row r="33" spans="2:40" ht="21" customHeight="1">
      <c r="B33" s="117">
        <f t="shared" si="16"/>
        <v>43819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43685</v>
      </c>
      <c r="AN33" s="37">
        <v>125</v>
      </c>
    </row>
    <row r="34" spans="2:40" ht="21" customHeight="1">
      <c r="B34" s="117">
        <f t="shared" si="16"/>
        <v>43820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1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43692</v>
      </c>
      <c r="AN34" s="37">
        <v>125</v>
      </c>
    </row>
    <row r="35" spans="2:40" ht="21" customHeight="1">
      <c r="B35" s="117">
        <f t="shared" si="16"/>
        <v>43821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1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43769</v>
      </c>
      <c r="AN35" s="40">
        <v>125</v>
      </c>
    </row>
    <row r="36" spans="2:40" ht="21" customHeight="1">
      <c r="B36" s="117">
        <f t="shared" si="16"/>
        <v>43822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1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43770</v>
      </c>
      <c r="AN36" s="37">
        <v>125</v>
      </c>
    </row>
    <row r="37" spans="2:40" ht="21" customHeight="1">
      <c r="B37" s="117">
        <f t="shared" si="16"/>
        <v>43823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1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1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43789</v>
      </c>
      <c r="AN37" s="42">
        <v>125</v>
      </c>
    </row>
    <row r="38" spans="2:41" ht="21" customHeight="1">
      <c r="B38" s="117">
        <f t="shared" si="16"/>
        <v>43824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1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1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6"/>
        <v>43825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1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6"/>
        <v>43826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43827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1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43828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1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43829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1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43830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1</v>
      </c>
      <c r="AA44" s="93">
        <f t="shared" si="5"/>
        <v>0</v>
      </c>
      <c r="AB44" s="93">
        <f t="shared" si="6"/>
        <v>1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2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07.01.2019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43497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43497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43498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1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43499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1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6"/>
        <v>43500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6"/>
        <v>43501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6"/>
        <v>43502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6"/>
        <v>43503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6"/>
        <v>43504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6"/>
        <v>43505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1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6"/>
        <v>43506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1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6"/>
        <v>43507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6"/>
        <v>43508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43509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6"/>
        <v>43510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43511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43512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1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43513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1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43514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43471</v>
      </c>
      <c r="AN31" s="34">
        <v>125</v>
      </c>
    </row>
    <row r="32" spans="2:40" ht="21" customHeight="1">
      <c r="B32" s="117">
        <f t="shared" si="16"/>
        <v>43515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43636</v>
      </c>
      <c r="AN32" s="37">
        <v>125</v>
      </c>
    </row>
    <row r="33" spans="2:40" ht="21" customHeight="1">
      <c r="B33" s="117">
        <f t="shared" si="16"/>
        <v>43516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43685</v>
      </c>
      <c r="AN33" s="37">
        <v>125</v>
      </c>
    </row>
    <row r="34" spans="2:40" ht="21" customHeight="1">
      <c r="B34" s="117">
        <f t="shared" si="16"/>
        <v>43517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43692</v>
      </c>
      <c r="AN34" s="37">
        <v>125</v>
      </c>
    </row>
    <row r="35" spans="2:40" ht="21" customHeight="1">
      <c r="B35" s="117">
        <f t="shared" si="16"/>
        <v>43518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43769</v>
      </c>
      <c r="AN35" s="40">
        <v>125</v>
      </c>
    </row>
    <row r="36" spans="2:40" ht="21" customHeight="1">
      <c r="B36" s="117">
        <f t="shared" si="16"/>
        <v>43519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1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43770</v>
      </c>
      <c r="AN36" s="37">
        <v>125</v>
      </c>
    </row>
    <row r="37" spans="2:40" ht="21" customHeight="1">
      <c r="B37" s="117">
        <f t="shared" si="16"/>
        <v>43520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1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43789</v>
      </c>
      <c r="AN37" s="42">
        <v>125</v>
      </c>
    </row>
    <row r="38" spans="2:41" ht="21" customHeight="1">
      <c r="B38" s="117">
        <f t="shared" si="16"/>
        <v>43521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6"/>
        <v>43522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6"/>
        <v>43523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43524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07.01.2019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43525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43525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43526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1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43527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1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6"/>
        <v>43528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6"/>
        <v>43529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6"/>
        <v>43530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6"/>
        <v>43531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6"/>
        <v>43532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6"/>
        <v>43533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1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6"/>
        <v>43534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1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6"/>
        <v>43535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6"/>
        <v>43536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43537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6"/>
        <v>43538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43539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43540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1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43541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1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43542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43471</v>
      </c>
      <c r="AN31" s="34">
        <v>125</v>
      </c>
    </row>
    <row r="32" spans="2:40" ht="21" customHeight="1">
      <c r="B32" s="117">
        <f t="shared" si="16"/>
        <v>43543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43636</v>
      </c>
      <c r="AN32" s="37">
        <v>125</v>
      </c>
    </row>
    <row r="33" spans="2:40" ht="21" customHeight="1">
      <c r="B33" s="117">
        <f t="shared" si="16"/>
        <v>43544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43685</v>
      </c>
      <c r="AN33" s="37">
        <v>125</v>
      </c>
    </row>
    <row r="34" spans="2:40" ht="21" customHeight="1">
      <c r="B34" s="117">
        <f t="shared" si="16"/>
        <v>43545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43692</v>
      </c>
      <c r="AN34" s="37">
        <v>125</v>
      </c>
    </row>
    <row r="35" spans="2:40" ht="21" customHeight="1">
      <c r="B35" s="117">
        <f t="shared" si="16"/>
        <v>43546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43769</v>
      </c>
      <c r="AN35" s="40">
        <v>125</v>
      </c>
    </row>
    <row r="36" spans="2:40" ht="21" customHeight="1">
      <c r="B36" s="117">
        <f t="shared" si="16"/>
        <v>43547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1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43770</v>
      </c>
      <c r="AN36" s="37">
        <v>125</v>
      </c>
    </row>
    <row r="37" spans="2:40" ht="21" customHeight="1">
      <c r="B37" s="117">
        <f t="shared" si="16"/>
        <v>43548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1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43789</v>
      </c>
      <c r="AN37" s="42">
        <v>125</v>
      </c>
    </row>
    <row r="38" spans="2:41" ht="21" customHeight="1">
      <c r="B38" s="117">
        <f t="shared" si="16"/>
        <v>43549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6"/>
        <v>43550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6"/>
        <v>43551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43552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43553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43554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1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43555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1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2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07.01.2019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43556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43556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>IF(ISNUMBER(B14),IF(B14+1=Heiligabend_1,1,0),0)</f>
        <v>0</v>
      </c>
      <c r="AE14" s="94">
        <f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43557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8" ref="P15:P44">IF(AND(B15&lt;&gt;"",C15&lt;&gt;"",OR(D15&lt;&gt;"",E15&lt;&gt;"")),1,0)</f>
        <v>0</v>
      </c>
      <c r="Q15" s="68">
        <f aca="true" t="shared" si="9" ref="Q15:Q44">IF(H15&lt;&gt;"",0,1)</f>
        <v>1</v>
      </c>
      <c r="R15" s="100">
        <f aca="true" t="shared" si="10" ref="R15:R44">MOD(C15,1)</f>
        <v>0</v>
      </c>
      <c r="S15" s="100">
        <f aca="true" t="shared" si="11" ref="S15:S44">IF(D15="",0,IF(MOD(D15,1)&gt;R15,MOD(D15,1),MOD(D15,1)+1))</f>
        <v>0</v>
      </c>
      <c r="T15" s="100">
        <f aca="true" t="shared" si="12" ref="T15:T44">IF(MOD(E15,1)&gt;R15,MIN(MAX(MOD(E15,1),R15),S15),MIN(MAX(MOD(E15,1)+1,R15),S15))</f>
        <v>0</v>
      </c>
      <c r="U15" s="100">
        <f aca="true" t="shared" si="13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/>
      <c r="AE15" s="94"/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4" ref="B16:B44">IF(B15&lt;&gt;"",IF(MONTH(Beginndatum_1)=MONTH(B15+1),B15+1,""),"")</f>
        <v>43558</v>
      </c>
      <c r="C16" s="60"/>
      <c r="D16" s="60"/>
      <c r="E16" s="95"/>
      <c r="F16" s="95"/>
      <c r="G16" s="86"/>
      <c r="H16" s="86"/>
      <c r="I16" s="73">
        <f aca="true" t="shared" si="15" ref="I16:I44">IF(P16=1,+(S16-R16)-(U16-T16),"")</f>
      </c>
      <c r="J16" s="74">
        <f aca="true" t="shared" si="16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7" ref="K16:K44">IF(P16=1,IF(Q16=1,+MAX(0,MIN(S16,1+4/24)-MAX(R16,24/24))-MAX(0,MIN(U16,1+4/24)-MAX(T16,24/24))+0,0),"")</f>
      </c>
      <c r="L16" s="74">
        <f aca="true" t="shared" si="18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19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0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8"/>
        <v>0</v>
      </c>
      <c r="Q16" s="68">
        <f t="shared" si="9"/>
        <v>1</v>
      </c>
      <c r="R16" s="100">
        <f t="shared" si="10"/>
        <v>0</v>
      </c>
      <c r="S16" s="100">
        <f t="shared" si="11"/>
        <v>0</v>
      </c>
      <c r="T16" s="100">
        <f t="shared" si="12"/>
        <v>0</v>
      </c>
      <c r="U16" s="100">
        <f t="shared" si="13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/>
      <c r="AE16" s="94"/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4"/>
        <v>43559</v>
      </c>
      <c r="C17" s="60"/>
      <c r="D17" s="60"/>
      <c r="E17" s="95"/>
      <c r="F17" s="95"/>
      <c r="G17" s="86"/>
      <c r="H17" s="86"/>
      <c r="I17" s="73">
        <f t="shared" si="15"/>
      </c>
      <c r="J17" s="74">
        <f t="shared" si="16"/>
      </c>
      <c r="K17" s="73">
        <f t="shared" si="17"/>
      </c>
      <c r="L17" s="74">
        <f t="shared" si="18"/>
      </c>
      <c r="M17" s="75">
        <f t="shared" si="19"/>
      </c>
      <c r="N17" s="76">
        <f t="shared" si="20"/>
      </c>
      <c r="O17" s="66"/>
      <c r="P17" s="68">
        <f t="shared" si="8"/>
        <v>0</v>
      </c>
      <c r="Q17" s="68">
        <f t="shared" si="9"/>
        <v>1</v>
      </c>
      <c r="R17" s="100">
        <f t="shared" si="10"/>
        <v>0</v>
      </c>
      <c r="S17" s="100">
        <f t="shared" si="11"/>
        <v>0</v>
      </c>
      <c r="T17" s="100">
        <f t="shared" si="12"/>
        <v>0</v>
      </c>
      <c r="U17" s="100">
        <f t="shared" si="13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/>
      <c r="AE17" s="94"/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4"/>
        <v>43560</v>
      </c>
      <c r="C18" s="60"/>
      <c r="D18" s="60"/>
      <c r="E18" s="95"/>
      <c r="F18" s="95"/>
      <c r="G18" s="86"/>
      <c r="H18" s="86"/>
      <c r="I18" s="73">
        <f t="shared" si="15"/>
      </c>
      <c r="J18" s="74">
        <f t="shared" si="16"/>
      </c>
      <c r="K18" s="73">
        <f t="shared" si="17"/>
      </c>
      <c r="L18" s="74">
        <f t="shared" si="18"/>
      </c>
      <c r="M18" s="75">
        <f t="shared" si="19"/>
      </c>
      <c r="N18" s="76">
        <f t="shared" si="20"/>
      </c>
      <c r="O18" s="66"/>
      <c r="P18" s="68">
        <f t="shared" si="8"/>
        <v>0</v>
      </c>
      <c r="Q18" s="68">
        <f t="shared" si="9"/>
        <v>1</v>
      </c>
      <c r="R18" s="100">
        <f t="shared" si="10"/>
        <v>0</v>
      </c>
      <c r="S18" s="100">
        <f t="shared" si="11"/>
        <v>0</v>
      </c>
      <c r="T18" s="100">
        <f t="shared" si="12"/>
        <v>0</v>
      </c>
      <c r="U18" s="100">
        <f t="shared" si="13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/>
      <c r="AE18" s="94"/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4"/>
        <v>43561</v>
      </c>
      <c r="C19" s="60"/>
      <c r="D19" s="60"/>
      <c r="E19" s="95"/>
      <c r="F19" s="95"/>
      <c r="G19" s="86"/>
      <c r="H19" s="86"/>
      <c r="I19" s="73">
        <f t="shared" si="15"/>
      </c>
      <c r="J19" s="74">
        <f t="shared" si="16"/>
      </c>
      <c r="K19" s="73">
        <f t="shared" si="17"/>
      </c>
      <c r="L19" s="74">
        <f t="shared" si="18"/>
      </c>
      <c r="M19" s="75">
        <f t="shared" si="19"/>
      </c>
      <c r="N19" s="76">
        <f t="shared" si="20"/>
      </c>
      <c r="O19" s="66"/>
      <c r="P19" s="68">
        <f t="shared" si="8"/>
        <v>0</v>
      </c>
      <c r="Q19" s="68">
        <f t="shared" si="9"/>
        <v>1</v>
      </c>
      <c r="R19" s="100">
        <f t="shared" si="10"/>
        <v>0</v>
      </c>
      <c r="S19" s="100">
        <f t="shared" si="11"/>
        <v>0</v>
      </c>
      <c r="T19" s="100">
        <f t="shared" si="12"/>
        <v>0</v>
      </c>
      <c r="U19" s="100">
        <f t="shared" si="13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1</v>
      </c>
      <c r="AB19" s="93">
        <f t="shared" si="6"/>
        <v>0</v>
      </c>
      <c r="AC19" s="94">
        <f t="shared" si="7"/>
        <v>0</v>
      </c>
      <c r="AD19" s="94"/>
      <c r="AE19" s="94"/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4"/>
        <v>43562</v>
      </c>
      <c r="C20" s="60"/>
      <c r="D20" s="60"/>
      <c r="E20" s="95"/>
      <c r="F20" s="95"/>
      <c r="G20" s="86"/>
      <c r="H20" s="86"/>
      <c r="I20" s="73">
        <f t="shared" si="15"/>
      </c>
      <c r="J20" s="74">
        <f t="shared" si="16"/>
      </c>
      <c r="K20" s="73">
        <f t="shared" si="17"/>
      </c>
      <c r="L20" s="74">
        <f t="shared" si="18"/>
      </c>
      <c r="M20" s="75">
        <f t="shared" si="19"/>
      </c>
      <c r="N20" s="76">
        <f t="shared" si="20"/>
      </c>
      <c r="O20" s="66"/>
      <c r="P20" s="68">
        <f t="shared" si="8"/>
        <v>0</v>
      </c>
      <c r="Q20" s="68">
        <f t="shared" si="9"/>
        <v>1</v>
      </c>
      <c r="R20" s="100">
        <f t="shared" si="10"/>
        <v>0</v>
      </c>
      <c r="S20" s="100">
        <f t="shared" si="11"/>
        <v>0</v>
      </c>
      <c r="T20" s="100">
        <f t="shared" si="12"/>
        <v>0</v>
      </c>
      <c r="U20" s="100">
        <f t="shared" si="13"/>
        <v>0</v>
      </c>
      <c r="V20" s="68">
        <f t="shared" si="0"/>
        <v>1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/>
      <c r="AE20" s="94"/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4"/>
        <v>43563</v>
      </c>
      <c r="C21" s="60"/>
      <c r="D21" s="60"/>
      <c r="E21" s="95"/>
      <c r="F21" s="95"/>
      <c r="G21" s="86"/>
      <c r="H21" s="86"/>
      <c r="I21" s="73">
        <f t="shared" si="15"/>
      </c>
      <c r="J21" s="74">
        <f t="shared" si="16"/>
      </c>
      <c r="K21" s="73">
        <f t="shared" si="17"/>
      </c>
      <c r="L21" s="74">
        <f t="shared" si="18"/>
      </c>
      <c r="M21" s="75">
        <f t="shared" si="19"/>
      </c>
      <c r="N21" s="76">
        <f t="shared" si="20"/>
      </c>
      <c r="O21" s="66"/>
      <c r="P21" s="68">
        <f t="shared" si="8"/>
        <v>0</v>
      </c>
      <c r="Q21" s="68">
        <f t="shared" si="9"/>
        <v>1</v>
      </c>
      <c r="R21" s="100">
        <f t="shared" si="10"/>
        <v>0</v>
      </c>
      <c r="S21" s="100">
        <f t="shared" si="11"/>
        <v>0</v>
      </c>
      <c r="T21" s="100">
        <f t="shared" si="12"/>
        <v>0</v>
      </c>
      <c r="U21" s="100">
        <f t="shared" si="13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/>
      <c r="AE21" s="94"/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4"/>
        <v>43564</v>
      </c>
      <c r="C22" s="60"/>
      <c r="D22" s="60"/>
      <c r="E22" s="95"/>
      <c r="F22" s="95"/>
      <c r="G22" s="86"/>
      <c r="H22" s="86"/>
      <c r="I22" s="73">
        <f t="shared" si="15"/>
      </c>
      <c r="J22" s="74">
        <f t="shared" si="16"/>
      </c>
      <c r="K22" s="73">
        <f t="shared" si="17"/>
      </c>
      <c r="L22" s="74">
        <f t="shared" si="18"/>
      </c>
      <c r="M22" s="75">
        <f t="shared" si="19"/>
      </c>
      <c r="N22" s="76">
        <f t="shared" si="20"/>
      </c>
      <c r="O22" s="66"/>
      <c r="P22" s="68">
        <f t="shared" si="8"/>
        <v>0</v>
      </c>
      <c r="Q22" s="68">
        <f t="shared" si="9"/>
        <v>1</v>
      </c>
      <c r="R22" s="100">
        <f t="shared" si="10"/>
        <v>0</v>
      </c>
      <c r="S22" s="100">
        <f t="shared" si="11"/>
        <v>0</v>
      </c>
      <c r="T22" s="100">
        <f t="shared" si="12"/>
        <v>0</v>
      </c>
      <c r="U22" s="100">
        <f t="shared" si="13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/>
      <c r="AE22" s="94"/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4"/>
        <v>43565</v>
      </c>
      <c r="C23" s="60"/>
      <c r="D23" s="60"/>
      <c r="E23" s="95"/>
      <c r="F23" s="95"/>
      <c r="G23" s="86"/>
      <c r="H23" s="86"/>
      <c r="I23" s="73">
        <f t="shared" si="15"/>
      </c>
      <c r="J23" s="74">
        <f t="shared" si="16"/>
      </c>
      <c r="K23" s="73">
        <f t="shared" si="17"/>
      </c>
      <c r="L23" s="74">
        <f t="shared" si="18"/>
      </c>
      <c r="M23" s="75">
        <f t="shared" si="19"/>
      </c>
      <c r="N23" s="76">
        <f t="shared" si="20"/>
      </c>
      <c r="O23" s="66"/>
      <c r="P23" s="68">
        <f t="shared" si="8"/>
        <v>0</v>
      </c>
      <c r="Q23" s="68">
        <f t="shared" si="9"/>
        <v>1</v>
      </c>
      <c r="R23" s="100">
        <f t="shared" si="10"/>
        <v>0</v>
      </c>
      <c r="S23" s="100">
        <f t="shared" si="11"/>
        <v>0</v>
      </c>
      <c r="T23" s="100">
        <f t="shared" si="12"/>
        <v>0</v>
      </c>
      <c r="U23" s="100">
        <f t="shared" si="13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/>
      <c r="AE23" s="94"/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4"/>
        <v>43566</v>
      </c>
      <c r="C24" s="60"/>
      <c r="D24" s="60"/>
      <c r="E24" s="95"/>
      <c r="F24" s="95"/>
      <c r="G24" s="86"/>
      <c r="H24" s="86"/>
      <c r="I24" s="73">
        <f t="shared" si="15"/>
      </c>
      <c r="J24" s="74">
        <f t="shared" si="16"/>
      </c>
      <c r="K24" s="73">
        <f t="shared" si="17"/>
      </c>
      <c r="L24" s="74">
        <f t="shared" si="18"/>
      </c>
      <c r="M24" s="75">
        <f t="shared" si="19"/>
      </c>
      <c r="N24" s="76">
        <f t="shared" si="20"/>
      </c>
      <c r="O24" s="66"/>
      <c r="P24" s="68">
        <f t="shared" si="8"/>
        <v>0</v>
      </c>
      <c r="Q24" s="68">
        <f t="shared" si="9"/>
        <v>1</v>
      </c>
      <c r="R24" s="100">
        <f t="shared" si="10"/>
        <v>0</v>
      </c>
      <c r="S24" s="100">
        <f t="shared" si="11"/>
        <v>0</v>
      </c>
      <c r="T24" s="100">
        <f t="shared" si="12"/>
        <v>0</v>
      </c>
      <c r="U24" s="100">
        <f t="shared" si="13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/>
      <c r="AE24" s="94"/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4"/>
        <v>43567</v>
      </c>
      <c r="C25" s="60"/>
      <c r="D25" s="60"/>
      <c r="E25" s="95"/>
      <c r="F25" s="95"/>
      <c r="G25" s="86"/>
      <c r="H25" s="86"/>
      <c r="I25" s="73">
        <f t="shared" si="15"/>
      </c>
      <c r="J25" s="74">
        <f t="shared" si="16"/>
      </c>
      <c r="K25" s="73">
        <f t="shared" si="17"/>
      </c>
      <c r="L25" s="74">
        <f t="shared" si="18"/>
      </c>
      <c r="M25" s="75">
        <f t="shared" si="19"/>
      </c>
      <c r="N25" s="76">
        <f t="shared" si="20"/>
      </c>
      <c r="O25" s="66"/>
      <c r="P25" s="68">
        <f t="shared" si="8"/>
        <v>0</v>
      </c>
      <c r="Q25" s="68">
        <f t="shared" si="9"/>
        <v>1</v>
      </c>
      <c r="R25" s="100">
        <f t="shared" si="10"/>
        <v>0</v>
      </c>
      <c r="S25" s="100">
        <f t="shared" si="11"/>
        <v>0</v>
      </c>
      <c r="T25" s="100">
        <f t="shared" si="12"/>
        <v>0</v>
      </c>
      <c r="U25" s="100">
        <f t="shared" si="13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/>
      <c r="AE25" s="94"/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4"/>
        <v>43568</v>
      </c>
      <c r="C26" s="60"/>
      <c r="D26" s="60"/>
      <c r="E26" s="95"/>
      <c r="F26" s="95"/>
      <c r="G26" s="86"/>
      <c r="H26" s="86"/>
      <c r="I26" s="73">
        <f t="shared" si="15"/>
      </c>
      <c r="J26" s="74">
        <f t="shared" si="16"/>
      </c>
      <c r="K26" s="73">
        <f t="shared" si="17"/>
      </c>
      <c r="L26" s="74">
        <f t="shared" si="18"/>
      </c>
      <c r="M26" s="75">
        <f t="shared" si="19"/>
      </c>
      <c r="N26" s="76">
        <f t="shared" si="20"/>
      </c>
      <c r="O26" s="66"/>
      <c r="P26" s="68">
        <f t="shared" si="8"/>
        <v>0</v>
      </c>
      <c r="Q26" s="68">
        <f t="shared" si="9"/>
        <v>1</v>
      </c>
      <c r="R26" s="100">
        <f t="shared" si="10"/>
        <v>0</v>
      </c>
      <c r="S26" s="100">
        <f t="shared" si="11"/>
        <v>0</v>
      </c>
      <c r="T26" s="100">
        <f t="shared" si="12"/>
        <v>0</v>
      </c>
      <c r="U26" s="100">
        <f t="shared" si="13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1</v>
      </c>
      <c r="AB26" s="93">
        <f t="shared" si="6"/>
        <v>0</v>
      </c>
      <c r="AC26" s="94">
        <f t="shared" si="7"/>
        <v>0</v>
      </c>
      <c r="AD26" s="94"/>
      <c r="AE26" s="94"/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4"/>
        <v>43569</v>
      </c>
      <c r="C27" s="60"/>
      <c r="D27" s="60"/>
      <c r="E27" s="95"/>
      <c r="F27" s="95"/>
      <c r="G27" s="86"/>
      <c r="H27" s="86"/>
      <c r="I27" s="73">
        <f t="shared" si="15"/>
      </c>
      <c r="J27" s="74">
        <f t="shared" si="16"/>
      </c>
      <c r="K27" s="73">
        <f t="shared" si="17"/>
      </c>
      <c r="L27" s="74">
        <f t="shared" si="18"/>
      </c>
      <c r="M27" s="75">
        <f t="shared" si="19"/>
      </c>
      <c r="N27" s="76">
        <f t="shared" si="20"/>
      </c>
      <c r="O27" s="66"/>
      <c r="P27" s="68">
        <f t="shared" si="8"/>
        <v>0</v>
      </c>
      <c r="Q27" s="68">
        <f t="shared" si="9"/>
        <v>1</v>
      </c>
      <c r="R27" s="100">
        <f t="shared" si="10"/>
        <v>0</v>
      </c>
      <c r="S27" s="100">
        <f t="shared" si="11"/>
        <v>0</v>
      </c>
      <c r="T27" s="100">
        <f t="shared" si="12"/>
        <v>0</v>
      </c>
      <c r="U27" s="100">
        <f t="shared" si="13"/>
        <v>0</v>
      </c>
      <c r="V27" s="68">
        <f t="shared" si="0"/>
        <v>1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/>
      <c r="AE27" s="94"/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4"/>
        <v>43570</v>
      </c>
      <c r="C28" s="60"/>
      <c r="D28" s="60"/>
      <c r="E28" s="95"/>
      <c r="F28" s="95"/>
      <c r="G28" s="86"/>
      <c r="H28" s="86"/>
      <c r="I28" s="73">
        <f t="shared" si="15"/>
      </c>
      <c r="J28" s="74">
        <f t="shared" si="16"/>
      </c>
      <c r="K28" s="73">
        <f t="shared" si="17"/>
      </c>
      <c r="L28" s="74">
        <f t="shared" si="18"/>
      </c>
      <c r="M28" s="75">
        <f t="shared" si="19"/>
      </c>
      <c r="N28" s="76">
        <f t="shared" si="20"/>
      </c>
      <c r="O28" s="66"/>
      <c r="P28" s="68">
        <f t="shared" si="8"/>
        <v>0</v>
      </c>
      <c r="Q28" s="68">
        <f t="shared" si="9"/>
        <v>1</v>
      </c>
      <c r="R28" s="100">
        <f t="shared" si="10"/>
        <v>0</v>
      </c>
      <c r="S28" s="100">
        <f t="shared" si="11"/>
        <v>0</v>
      </c>
      <c r="T28" s="100">
        <f t="shared" si="12"/>
        <v>0</v>
      </c>
      <c r="U28" s="100">
        <f t="shared" si="13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/>
      <c r="AE28" s="94"/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4"/>
        <v>43571</v>
      </c>
      <c r="C29" s="60"/>
      <c r="D29" s="60"/>
      <c r="E29" s="95"/>
      <c r="F29" s="95"/>
      <c r="G29" s="86"/>
      <c r="H29" s="86"/>
      <c r="I29" s="73">
        <f t="shared" si="15"/>
      </c>
      <c r="J29" s="74">
        <f t="shared" si="16"/>
      </c>
      <c r="K29" s="73">
        <f t="shared" si="17"/>
      </c>
      <c r="L29" s="74">
        <f t="shared" si="18"/>
      </c>
      <c r="M29" s="75">
        <f t="shared" si="19"/>
      </c>
      <c r="N29" s="76">
        <f t="shared" si="20"/>
      </c>
      <c r="O29" s="66"/>
      <c r="P29" s="68">
        <f t="shared" si="8"/>
        <v>0</v>
      </c>
      <c r="Q29" s="68">
        <f t="shared" si="9"/>
        <v>1</v>
      </c>
      <c r="R29" s="100">
        <f t="shared" si="10"/>
        <v>0</v>
      </c>
      <c r="S29" s="100">
        <f t="shared" si="11"/>
        <v>0</v>
      </c>
      <c r="T29" s="100">
        <f t="shared" si="12"/>
        <v>0</v>
      </c>
      <c r="U29" s="100">
        <f t="shared" si="13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/>
      <c r="AE29" s="94"/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4"/>
        <v>43572</v>
      </c>
      <c r="C30" s="60"/>
      <c r="D30" s="60"/>
      <c r="E30" s="95"/>
      <c r="F30" s="95"/>
      <c r="G30" s="86"/>
      <c r="H30" s="86"/>
      <c r="I30" s="73">
        <f t="shared" si="15"/>
      </c>
      <c r="J30" s="74">
        <f t="shared" si="16"/>
      </c>
      <c r="K30" s="73">
        <f t="shared" si="17"/>
      </c>
      <c r="L30" s="74">
        <f t="shared" si="18"/>
      </c>
      <c r="M30" s="75">
        <f t="shared" si="19"/>
      </c>
      <c r="N30" s="76">
        <f t="shared" si="20"/>
      </c>
      <c r="O30" s="66"/>
      <c r="P30" s="68">
        <f t="shared" si="8"/>
        <v>0</v>
      </c>
      <c r="Q30" s="68">
        <f t="shared" si="9"/>
        <v>1</v>
      </c>
      <c r="R30" s="100">
        <f t="shared" si="10"/>
        <v>0</v>
      </c>
      <c r="S30" s="100">
        <f t="shared" si="11"/>
        <v>0</v>
      </c>
      <c r="T30" s="100">
        <f t="shared" si="12"/>
        <v>0</v>
      </c>
      <c r="U30" s="100">
        <f t="shared" si="13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/>
      <c r="AE30" s="94"/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4"/>
        <v>43573</v>
      </c>
      <c r="C31" s="60"/>
      <c r="D31" s="60"/>
      <c r="E31" s="95"/>
      <c r="F31" s="95"/>
      <c r="G31" s="86"/>
      <c r="H31" s="86"/>
      <c r="I31" s="73">
        <f t="shared" si="15"/>
      </c>
      <c r="J31" s="74">
        <f t="shared" si="16"/>
      </c>
      <c r="K31" s="73">
        <f t="shared" si="17"/>
      </c>
      <c r="L31" s="74">
        <f t="shared" si="18"/>
      </c>
      <c r="M31" s="75">
        <f t="shared" si="19"/>
      </c>
      <c r="N31" s="76">
        <f t="shared" si="20"/>
      </c>
      <c r="O31" s="66"/>
      <c r="P31" s="68">
        <f t="shared" si="8"/>
        <v>0</v>
      </c>
      <c r="Q31" s="68">
        <f t="shared" si="9"/>
        <v>1</v>
      </c>
      <c r="R31" s="100">
        <f t="shared" si="10"/>
        <v>0</v>
      </c>
      <c r="S31" s="100">
        <f t="shared" si="11"/>
        <v>0</v>
      </c>
      <c r="T31" s="100">
        <f t="shared" si="12"/>
        <v>0</v>
      </c>
      <c r="U31" s="100">
        <f t="shared" si="13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1</v>
      </c>
      <c r="AC31" s="94">
        <f t="shared" si="7"/>
        <v>0</v>
      </c>
      <c r="AD31" s="94"/>
      <c r="AE31" s="94"/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43471</v>
      </c>
      <c r="AN31" s="34">
        <v>125</v>
      </c>
    </row>
    <row r="32" spans="2:40" ht="21" customHeight="1">
      <c r="B32" s="117">
        <f t="shared" si="14"/>
        <v>43574</v>
      </c>
      <c r="C32" s="60"/>
      <c r="D32" s="60"/>
      <c r="E32" s="95"/>
      <c r="F32" s="95"/>
      <c r="G32" s="86"/>
      <c r="H32" s="86"/>
      <c r="I32" s="73">
        <f t="shared" si="15"/>
      </c>
      <c r="J32" s="74">
        <f t="shared" si="16"/>
      </c>
      <c r="K32" s="73">
        <f t="shared" si="17"/>
      </c>
      <c r="L32" s="74">
        <f t="shared" si="18"/>
      </c>
      <c r="M32" s="75">
        <f t="shared" si="19"/>
      </c>
      <c r="N32" s="76">
        <f t="shared" si="20"/>
      </c>
      <c r="O32" s="66"/>
      <c r="P32" s="68">
        <f t="shared" si="8"/>
        <v>0</v>
      </c>
      <c r="Q32" s="68">
        <f t="shared" si="9"/>
        <v>1</v>
      </c>
      <c r="R32" s="100">
        <f t="shared" si="10"/>
        <v>0</v>
      </c>
      <c r="S32" s="100">
        <f t="shared" si="11"/>
        <v>0</v>
      </c>
      <c r="T32" s="100">
        <f t="shared" si="12"/>
        <v>0</v>
      </c>
      <c r="U32" s="100">
        <f t="shared" si="13"/>
        <v>0</v>
      </c>
      <c r="V32" s="68">
        <f t="shared" si="0"/>
        <v>0</v>
      </c>
      <c r="W32" s="93">
        <f t="shared" si="1"/>
        <v>1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/>
      <c r="AE32" s="94"/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43636</v>
      </c>
      <c r="AN32" s="37">
        <v>125</v>
      </c>
    </row>
    <row r="33" spans="2:40" ht="21" customHeight="1">
      <c r="B33" s="117">
        <f t="shared" si="14"/>
        <v>43575</v>
      </c>
      <c r="C33" s="60"/>
      <c r="D33" s="60"/>
      <c r="E33" s="95"/>
      <c r="F33" s="95"/>
      <c r="G33" s="86"/>
      <c r="H33" s="86"/>
      <c r="I33" s="73">
        <f t="shared" si="15"/>
      </c>
      <c r="J33" s="74">
        <f t="shared" si="16"/>
      </c>
      <c r="K33" s="73">
        <f t="shared" si="17"/>
      </c>
      <c r="L33" s="74">
        <f t="shared" si="18"/>
      </c>
      <c r="M33" s="75">
        <f t="shared" si="19"/>
      </c>
      <c r="N33" s="76">
        <f t="shared" si="20"/>
      </c>
      <c r="O33" s="66"/>
      <c r="P33" s="68">
        <f t="shared" si="8"/>
        <v>0</v>
      </c>
      <c r="Q33" s="68">
        <f t="shared" si="9"/>
        <v>1</v>
      </c>
      <c r="R33" s="100">
        <f t="shared" si="10"/>
        <v>0</v>
      </c>
      <c r="S33" s="100">
        <f t="shared" si="11"/>
        <v>0</v>
      </c>
      <c r="T33" s="100">
        <f t="shared" si="12"/>
        <v>0</v>
      </c>
      <c r="U33" s="100">
        <f t="shared" si="13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1</v>
      </c>
      <c r="AB33" s="93">
        <f t="shared" si="6"/>
        <v>1</v>
      </c>
      <c r="AC33" s="94">
        <f t="shared" si="7"/>
        <v>0</v>
      </c>
      <c r="AD33" s="94"/>
      <c r="AE33" s="94"/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43685</v>
      </c>
      <c r="AN33" s="37">
        <v>125</v>
      </c>
    </row>
    <row r="34" spans="2:40" ht="21" customHeight="1">
      <c r="B34" s="117">
        <f t="shared" si="14"/>
        <v>43576</v>
      </c>
      <c r="C34" s="60"/>
      <c r="D34" s="60"/>
      <c r="E34" s="95"/>
      <c r="F34" s="95"/>
      <c r="G34" s="86"/>
      <c r="H34" s="86"/>
      <c r="I34" s="73">
        <f t="shared" si="15"/>
      </c>
      <c r="J34" s="74">
        <f t="shared" si="16"/>
      </c>
      <c r="K34" s="73">
        <f t="shared" si="17"/>
      </c>
      <c r="L34" s="74">
        <f t="shared" si="18"/>
      </c>
      <c r="M34" s="75">
        <f t="shared" si="19"/>
      </c>
      <c r="N34" s="76">
        <f t="shared" si="20"/>
      </c>
      <c r="O34" s="66"/>
      <c r="P34" s="68">
        <f t="shared" si="8"/>
        <v>0</v>
      </c>
      <c r="Q34" s="68">
        <f t="shared" si="9"/>
        <v>1</v>
      </c>
      <c r="R34" s="100">
        <f t="shared" si="10"/>
        <v>0</v>
      </c>
      <c r="S34" s="100">
        <f t="shared" si="11"/>
        <v>0</v>
      </c>
      <c r="T34" s="100">
        <f t="shared" si="12"/>
        <v>0</v>
      </c>
      <c r="U34" s="100">
        <f t="shared" si="13"/>
        <v>0</v>
      </c>
      <c r="V34" s="68">
        <f t="shared" si="0"/>
        <v>1</v>
      </c>
      <c r="W34" s="93">
        <f t="shared" si="1"/>
        <v>1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1</v>
      </c>
      <c r="AC34" s="94">
        <f t="shared" si="7"/>
        <v>0</v>
      </c>
      <c r="AD34" s="94"/>
      <c r="AE34" s="94"/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43692</v>
      </c>
      <c r="AN34" s="37">
        <v>125</v>
      </c>
    </row>
    <row r="35" spans="2:40" ht="21" customHeight="1">
      <c r="B35" s="117">
        <f t="shared" si="14"/>
        <v>43577</v>
      </c>
      <c r="C35" s="60"/>
      <c r="D35" s="60"/>
      <c r="E35" s="95"/>
      <c r="F35" s="95"/>
      <c r="G35" s="86"/>
      <c r="H35" s="86"/>
      <c r="I35" s="73">
        <f t="shared" si="15"/>
      </c>
      <c r="J35" s="74">
        <f t="shared" si="16"/>
      </c>
      <c r="K35" s="73">
        <f t="shared" si="17"/>
      </c>
      <c r="L35" s="74">
        <f t="shared" si="18"/>
      </c>
      <c r="M35" s="75">
        <f t="shared" si="19"/>
      </c>
      <c r="N35" s="76">
        <f t="shared" si="20"/>
      </c>
      <c r="O35" s="66"/>
      <c r="P35" s="68">
        <f t="shared" si="8"/>
        <v>0</v>
      </c>
      <c r="Q35" s="68">
        <f t="shared" si="9"/>
        <v>1</v>
      </c>
      <c r="R35" s="100">
        <f t="shared" si="10"/>
        <v>0</v>
      </c>
      <c r="S35" s="100">
        <f t="shared" si="11"/>
        <v>0</v>
      </c>
      <c r="T35" s="100">
        <f t="shared" si="12"/>
        <v>0</v>
      </c>
      <c r="U35" s="100">
        <f t="shared" si="13"/>
        <v>0</v>
      </c>
      <c r="V35" s="68">
        <f t="shared" si="0"/>
        <v>0</v>
      </c>
      <c r="W35" s="93">
        <f t="shared" si="1"/>
        <v>1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/>
      <c r="AE35" s="94"/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43769</v>
      </c>
      <c r="AN35" s="40">
        <v>125</v>
      </c>
    </row>
    <row r="36" spans="2:40" ht="21" customHeight="1">
      <c r="B36" s="117">
        <f t="shared" si="14"/>
        <v>43578</v>
      </c>
      <c r="C36" s="60"/>
      <c r="D36" s="60"/>
      <c r="E36" s="95"/>
      <c r="F36" s="95"/>
      <c r="G36" s="86"/>
      <c r="H36" s="86"/>
      <c r="I36" s="73">
        <f t="shared" si="15"/>
      </c>
      <c r="J36" s="74">
        <f t="shared" si="16"/>
      </c>
      <c r="K36" s="73">
        <f t="shared" si="17"/>
      </c>
      <c r="L36" s="74">
        <f t="shared" si="18"/>
      </c>
      <c r="M36" s="75">
        <f t="shared" si="19"/>
      </c>
      <c r="N36" s="76">
        <f t="shared" si="20"/>
      </c>
      <c r="O36" s="66"/>
      <c r="P36" s="68">
        <f t="shared" si="8"/>
        <v>0</v>
      </c>
      <c r="Q36" s="68">
        <f t="shared" si="9"/>
        <v>1</v>
      </c>
      <c r="R36" s="100">
        <f t="shared" si="10"/>
        <v>0</v>
      </c>
      <c r="S36" s="100">
        <f t="shared" si="11"/>
        <v>0</v>
      </c>
      <c r="T36" s="100">
        <f t="shared" si="12"/>
        <v>0</v>
      </c>
      <c r="U36" s="100">
        <f t="shared" si="13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/>
      <c r="AE36" s="94"/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43770</v>
      </c>
      <c r="AN36" s="37">
        <v>125</v>
      </c>
    </row>
    <row r="37" spans="2:40" ht="21" customHeight="1">
      <c r="B37" s="117">
        <f t="shared" si="14"/>
        <v>43579</v>
      </c>
      <c r="C37" s="60"/>
      <c r="D37" s="60"/>
      <c r="E37" s="95"/>
      <c r="F37" s="95"/>
      <c r="G37" s="86"/>
      <c r="H37" s="86"/>
      <c r="I37" s="73">
        <f t="shared" si="15"/>
      </c>
      <c r="J37" s="74">
        <f t="shared" si="16"/>
      </c>
      <c r="K37" s="73">
        <f t="shared" si="17"/>
      </c>
      <c r="L37" s="74">
        <f t="shared" si="18"/>
      </c>
      <c r="M37" s="75">
        <f t="shared" si="19"/>
      </c>
      <c r="N37" s="76">
        <f t="shared" si="20"/>
      </c>
      <c r="O37" s="66"/>
      <c r="P37" s="68">
        <f t="shared" si="8"/>
        <v>0</v>
      </c>
      <c r="Q37" s="68">
        <f t="shared" si="9"/>
        <v>1</v>
      </c>
      <c r="R37" s="100">
        <f t="shared" si="10"/>
        <v>0</v>
      </c>
      <c r="S37" s="100">
        <f t="shared" si="11"/>
        <v>0</v>
      </c>
      <c r="T37" s="100">
        <f t="shared" si="12"/>
        <v>0</v>
      </c>
      <c r="U37" s="100">
        <f t="shared" si="13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/>
      <c r="AE37" s="94"/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43789</v>
      </c>
      <c r="AN37" s="42">
        <v>125</v>
      </c>
    </row>
    <row r="38" spans="2:41" ht="21" customHeight="1">
      <c r="B38" s="117">
        <f t="shared" si="14"/>
        <v>43580</v>
      </c>
      <c r="C38" s="60"/>
      <c r="D38" s="60"/>
      <c r="E38" s="95"/>
      <c r="F38" s="95"/>
      <c r="G38" s="86"/>
      <c r="H38" s="86"/>
      <c r="I38" s="73">
        <f t="shared" si="15"/>
      </c>
      <c r="J38" s="74">
        <f t="shared" si="16"/>
      </c>
      <c r="K38" s="73">
        <f t="shared" si="17"/>
      </c>
      <c r="L38" s="74">
        <f t="shared" si="18"/>
      </c>
      <c r="M38" s="75">
        <f t="shared" si="19"/>
      </c>
      <c r="N38" s="76">
        <f t="shared" si="20"/>
      </c>
      <c r="O38" s="66"/>
      <c r="P38" s="68">
        <f t="shared" si="8"/>
        <v>0</v>
      </c>
      <c r="Q38" s="68">
        <f t="shared" si="9"/>
        <v>1</v>
      </c>
      <c r="R38" s="100">
        <f t="shared" si="10"/>
        <v>0</v>
      </c>
      <c r="S38" s="100">
        <f t="shared" si="11"/>
        <v>0</v>
      </c>
      <c r="T38" s="100">
        <f t="shared" si="12"/>
        <v>0</v>
      </c>
      <c r="U38" s="100">
        <f t="shared" si="13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/>
      <c r="AE38" s="94"/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4"/>
        <v>43581</v>
      </c>
      <c r="C39" s="60"/>
      <c r="D39" s="60"/>
      <c r="E39" s="95"/>
      <c r="F39" s="95"/>
      <c r="G39" s="86"/>
      <c r="H39" s="86"/>
      <c r="I39" s="73">
        <f t="shared" si="15"/>
      </c>
      <c r="J39" s="74">
        <f t="shared" si="16"/>
      </c>
      <c r="K39" s="73">
        <f t="shared" si="17"/>
      </c>
      <c r="L39" s="74">
        <f t="shared" si="18"/>
      </c>
      <c r="M39" s="75">
        <f t="shared" si="19"/>
      </c>
      <c r="N39" s="76">
        <f t="shared" si="20"/>
      </c>
      <c r="O39" s="66"/>
      <c r="P39" s="68">
        <f t="shared" si="8"/>
        <v>0</v>
      </c>
      <c r="Q39" s="68">
        <f t="shared" si="9"/>
        <v>1</v>
      </c>
      <c r="R39" s="100">
        <f t="shared" si="10"/>
        <v>0</v>
      </c>
      <c r="S39" s="100">
        <f t="shared" si="11"/>
        <v>0</v>
      </c>
      <c r="T39" s="100">
        <f t="shared" si="12"/>
        <v>0</v>
      </c>
      <c r="U39" s="100">
        <f t="shared" si="13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/>
      <c r="AE39" s="94"/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4"/>
        <v>43582</v>
      </c>
      <c r="C40" s="60"/>
      <c r="D40" s="60"/>
      <c r="E40" s="95"/>
      <c r="F40" s="95"/>
      <c r="G40" s="86"/>
      <c r="H40" s="86"/>
      <c r="I40" s="73">
        <f t="shared" si="15"/>
      </c>
      <c r="J40" s="74">
        <f t="shared" si="16"/>
      </c>
      <c r="K40" s="73">
        <f t="shared" si="17"/>
      </c>
      <c r="L40" s="74">
        <f t="shared" si="18"/>
      </c>
      <c r="M40" s="75">
        <f t="shared" si="19"/>
      </c>
      <c r="N40" s="76">
        <f t="shared" si="20"/>
      </c>
      <c r="O40" s="66"/>
      <c r="P40" s="68">
        <f t="shared" si="8"/>
        <v>0</v>
      </c>
      <c r="Q40" s="68">
        <f t="shared" si="9"/>
        <v>1</v>
      </c>
      <c r="R40" s="100">
        <f t="shared" si="10"/>
        <v>0</v>
      </c>
      <c r="S40" s="100">
        <f t="shared" si="11"/>
        <v>0</v>
      </c>
      <c r="T40" s="100">
        <f t="shared" si="12"/>
        <v>0</v>
      </c>
      <c r="U40" s="100">
        <f t="shared" si="13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1</v>
      </c>
      <c r="AB40" s="93">
        <f t="shared" si="6"/>
        <v>0</v>
      </c>
      <c r="AC40" s="94">
        <f t="shared" si="7"/>
        <v>0</v>
      </c>
      <c r="AD40" s="94"/>
      <c r="AE40" s="94"/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4"/>
        <v>43583</v>
      </c>
      <c r="C41" s="60"/>
      <c r="D41" s="60"/>
      <c r="E41" s="95"/>
      <c r="F41" s="95"/>
      <c r="G41" s="86"/>
      <c r="H41" s="86"/>
      <c r="I41" s="73">
        <f t="shared" si="15"/>
      </c>
      <c r="J41" s="74">
        <f t="shared" si="16"/>
      </c>
      <c r="K41" s="73">
        <f t="shared" si="17"/>
      </c>
      <c r="L41" s="74">
        <f t="shared" si="18"/>
      </c>
      <c r="M41" s="75">
        <f t="shared" si="19"/>
      </c>
      <c r="N41" s="76">
        <f t="shared" si="20"/>
      </c>
      <c r="O41" s="66"/>
      <c r="P41" s="68">
        <f t="shared" si="8"/>
        <v>0</v>
      </c>
      <c r="Q41" s="68">
        <f t="shared" si="9"/>
        <v>1</v>
      </c>
      <c r="R41" s="100">
        <f t="shared" si="10"/>
        <v>0</v>
      </c>
      <c r="S41" s="100">
        <f t="shared" si="11"/>
        <v>0</v>
      </c>
      <c r="T41" s="100">
        <f t="shared" si="12"/>
        <v>0</v>
      </c>
      <c r="U41" s="100">
        <f t="shared" si="13"/>
        <v>0</v>
      </c>
      <c r="V41" s="68">
        <f t="shared" si="0"/>
        <v>1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/>
      <c r="AE41" s="94"/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4"/>
        <v>43584</v>
      </c>
      <c r="C42" s="60"/>
      <c r="D42" s="60"/>
      <c r="E42" s="95"/>
      <c r="F42" s="95"/>
      <c r="G42" s="86"/>
      <c r="H42" s="86"/>
      <c r="I42" s="73">
        <f t="shared" si="15"/>
      </c>
      <c r="J42" s="74">
        <f t="shared" si="16"/>
      </c>
      <c r="K42" s="73">
        <f t="shared" si="17"/>
      </c>
      <c r="L42" s="74">
        <f t="shared" si="18"/>
      </c>
      <c r="M42" s="75">
        <f t="shared" si="19"/>
      </c>
      <c r="N42" s="76">
        <f t="shared" si="20"/>
      </c>
      <c r="O42" s="66"/>
      <c r="P42" s="68">
        <f t="shared" si="8"/>
        <v>0</v>
      </c>
      <c r="Q42" s="68">
        <f t="shared" si="9"/>
        <v>1</v>
      </c>
      <c r="R42" s="100">
        <f t="shared" si="10"/>
        <v>0</v>
      </c>
      <c r="S42" s="100">
        <f t="shared" si="11"/>
        <v>0</v>
      </c>
      <c r="T42" s="100">
        <f t="shared" si="12"/>
        <v>0</v>
      </c>
      <c r="U42" s="100">
        <f t="shared" si="13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/>
      <c r="AE42" s="94"/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4"/>
        <v>43585</v>
      </c>
      <c r="C43" s="60"/>
      <c r="D43" s="60"/>
      <c r="E43" s="95"/>
      <c r="F43" s="95"/>
      <c r="G43" s="86"/>
      <c r="H43" s="86"/>
      <c r="I43" s="73">
        <f t="shared" si="15"/>
      </c>
      <c r="J43" s="74">
        <f t="shared" si="16"/>
      </c>
      <c r="K43" s="73">
        <f t="shared" si="17"/>
      </c>
      <c r="L43" s="74">
        <f t="shared" si="18"/>
      </c>
      <c r="M43" s="75">
        <f t="shared" si="19"/>
      </c>
      <c r="N43" s="76">
        <f t="shared" si="20"/>
      </c>
      <c r="O43" s="66"/>
      <c r="P43" s="68">
        <f t="shared" si="8"/>
        <v>0</v>
      </c>
      <c r="Q43" s="68">
        <f t="shared" si="9"/>
        <v>1</v>
      </c>
      <c r="R43" s="100">
        <f t="shared" si="10"/>
        <v>0</v>
      </c>
      <c r="S43" s="100">
        <f t="shared" si="11"/>
        <v>0</v>
      </c>
      <c r="T43" s="100">
        <f t="shared" si="12"/>
        <v>0</v>
      </c>
      <c r="U43" s="100">
        <f t="shared" si="13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1</v>
      </c>
      <c r="AD43" s="94"/>
      <c r="AE43" s="94"/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4"/>
      </c>
      <c r="C44" s="61"/>
      <c r="D44" s="61"/>
      <c r="E44" s="96"/>
      <c r="F44" s="96"/>
      <c r="G44" s="87"/>
      <c r="H44" s="87"/>
      <c r="I44" s="64">
        <f t="shared" si="15"/>
      </c>
      <c r="J44" s="62">
        <f t="shared" si="16"/>
      </c>
      <c r="K44" s="64">
        <f t="shared" si="17"/>
      </c>
      <c r="L44" s="62">
        <f t="shared" si="18"/>
      </c>
      <c r="M44" s="65">
        <f t="shared" si="19"/>
      </c>
      <c r="N44" s="63">
        <f t="shared" si="20"/>
      </c>
      <c r="O44" s="66"/>
      <c r="P44" s="68">
        <f t="shared" si="8"/>
        <v>0</v>
      </c>
      <c r="Q44" s="68">
        <f t="shared" si="9"/>
        <v>1</v>
      </c>
      <c r="R44" s="100">
        <f t="shared" si="10"/>
        <v>0</v>
      </c>
      <c r="S44" s="100">
        <f t="shared" si="11"/>
        <v>0</v>
      </c>
      <c r="T44" s="100">
        <f t="shared" si="12"/>
        <v>0</v>
      </c>
      <c r="U44" s="100">
        <f t="shared" si="13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/>
      <c r="AE44" s="94"/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1" ref="I45:N45">SUM(I14:I44)</f>
        <v>0</v>
      </c>
      <c r="J45" s="84">
        <f t="shared" si="21"/>
        <v>0</v>
      </c>
      <c r="K45" s="83">
        <f t="shared" si="21"/>
        <v>0</v>
      </c>
      <c r="L45" s="84">
        <f t="shared" si="21"/>
        <v>0</v>
      </c>
      <c r="M45" s="83">
        <f t="shared" si="21"/>
        <v>0</v>
      </c>
      <c r="N45" s="85">
        <f t="shared" si="21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07.01.2019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43586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43586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1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43587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43588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6"/>
        <v>43589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1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6"/>
        <v>43590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1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6"/>
        <v>43591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6"/>
        <v>43592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6"/>
        <v>43593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6"/>
        <v>43594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6"/>
        <v>43595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6"/>
        <v>43596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1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6"/>
        <v>43597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1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43598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6"/>
        <v>43599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43600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43601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43602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43603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1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43471</v>
      </c>
      <c r="AN31" s="34">
        <v>125</v>
      </c>
    </row>
    <row r="32" spans="2:40" ht="21" customHeight="1">
      <c r="B32" s="117">
        <f t="shared" si="16"/>
        <v>43604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1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43636</v>
      </c>
      <c r="AN32" s="37">
        <v>125</v>
      </c>
    </row>
    <row r="33" spans="2:40" ht="21" customHeight="1">
      <c r="B33" s="117">
        <f t="shared" si="16"/>
        <v>43605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43685</v>
      </c>
      <c r="AN33" s="37">
        <v>125</v>
      </c>
    </row>
    <row r="34" spans="2:40" ht="21" customHeight="1">
      <c r="B34" s="117">
        <f t="shared" si="16"/>
        <v>43606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43692</v>
      </c>
      <c r="AN34" s="37">
        <v>125</v>
      </c>
    </row>
    <row r="35" spans="2:40" ht="21" customHeight="1">
      <c r="B35" s="117">
        <f t="shared" si="16"/>
        <v>43607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43769</v>
      </c>
      <c r="AN35" s="40">
        <v>125</v>
      </c>
    </row>
    <row r="36" spans="2:40" ht="21" customHeight="1">
      <c r="B36" s="117">
        <f t="shared" si="16"/>
        <v>43608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43770</v>
      </c>
      <c r="AN36" s="37">
        <v>125</v>
      </c>
    </row>
    <row r="37" spans="2:40" ht="21" customHeight="1">
      <c r="B37" s="117">
        <f t="shared" si="16"/>
        <v>43609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43789</v>
      </c>
      <c r="AN37" s="42">
        <v>125</v>
      </c>
    </row>
    <row r="38" spans="2:41" ht="21" customHeight="1">
      <c r="B38" s="117">
        <f t="shared" si="16"/>
        <v>43610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1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6"/>
        <v>43611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1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6"/>
        <v>43612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43613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43614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1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43615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1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43616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07.01.2019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43617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43617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1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43618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1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43619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6"/>
        <v>43620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6"/>
        <v>43621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6"/>
        <v>43622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6"/>
        <v>43623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6"/>
        <v>43624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1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6"/>
        <v>43625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1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1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6"/>
        <v>43626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1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6"/>
        <v>43627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6"/>
        <v>43628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43629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6"/>
        <v>43630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43631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1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43632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1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43633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43634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43471</v>
      </c>
      <c r="AN31" s="34">
        <v>125</v>
      </c>
    </row>
    <row r="32" spans="2:40" ht="21" customHeight="1">
      <c r="B32" s="117">
        <f t="shared" si="16"/>
        <v>43635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1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43636</v>
      </c>
      <c r="AN32" s="37">
        <v>125</v>
      </c>
    </row>
    <row r="33" spans="2:40" ht="21" customHeight="1">
      <c r="B33" s="117">
        <f t="shared" si="16"/>
        <v>43636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1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43685</v>
      </c>
      <c r="AN33" s="37">
        <v>125</v>
      </c>
    </row>
    <row r="34" spans="2:40" ht="21" customHeight="1">
      <c r="B34" s="117">
        <f t="shared" si="16"/>
        <v>43637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43692</v>
      </c>
      <c r="AN34" s="37">
        <v>125</v>
      </c>
    </row>
    <row r="35" spans="2:40" ht="21" customHeight="1">
      <c r="B35" s="117">
        <f t="shared" si="16"/>
        <v>43638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1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43769</v>
      </c>
      <c r="AN35" s="40">
        <v>125</v>
      </c>
    </row>
    <row r="36" spans="2:40" ht="21" customHeight="1">
      <c r="B36" s="117">
        <f t="shared" si="16"/>
        <v>43639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1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43770</v>
      </c>
      <c r="AN36" s="37">
        <v>125</v>
      </c>
    </row>
    <row r="37" spans="2:40" ht="21" customHeight="1">
      <c r="B37" s="117">
        <f t="shared" si="16"/>
        <v>43640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43789</v>
      </c>
      <c r="AN37" s="42">
        <v>125</v>
      </c>
    </row>
    <row r="38" spans="2:41" ht="21" customHeight="1">
      <c r="B38" s="117">
        <f t="shared" si="16"/>
        <v>43641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6"/>
        <v>43642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6"/>
        <v>43643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43644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43645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1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43646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1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07.01.2019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43647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43647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43648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43649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6"/>
        <v>43650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6"/>
        <v>43651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6"/>
        <v>43652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1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6"/>
        <v>43653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1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6"/>
        <v>43654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6"/>
        <v>43655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6"/>
        <v>43656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6"/>
        <v>43657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6"/>
        <v>43658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43659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1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6"/>
        <v>43660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1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43661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43662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43663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43664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43471</v>
      </c>
      <c r="AN31" s="34">
        <v>125</v>
      </c>
    </row>
    <row r="32" spans="2:40" ht="21" customHeight="1">
      <c r="B32" s="117">
        <f t="shared" si="16"/>
        <v>43665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43636</v>
      </c>
      <c r="AN32" s="37">
        <v>125</v>
      </c>
    </row>
    <row r="33" spans="2:40" ht="21" customHeight="1">
      <c r="B33" s="117">
        <f t="shared" si="16"/>
        <v>43666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1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43685</v>
      </c>
      <c r="AN33" s="37">
        <v>125</v>
      </c>
    </row>
    <row r="34" spans="2:40" ht="21" customHeight="1">
      <c r="B34" s="117">
        <f t="shared" si="16"/>
        <v>43667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1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43692</v>
      </c>
      <c r="AN34" s="37">
        <v>125</v>
      </c>
    </row>
    <row r="35" spans="2:40" ht="21" customHeight="1">
      <c r="B35" s="117">
        <f t="shared" si="16"/>
        <v>43668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43769</v>
      </c>
      <c r="AN35" s="40">
        <v>125</v>
      </c>
    </row>
    <row r="36" spans="2:40" ht="21" customHeight="1">
      <c r="B36" s="117">
        <f t="shared" si="16"/>
        <v>43669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43770</v>
      </c>
      <c r="AN36" s="37">
        <v>125</v>
      </c>
    </row>
    <row r="37" spans="2:40" ht="21" customHeight="1">
      <c r="B37" s="117">
        <f t="shared" si="16"/>
        <v>43670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43789</v>
      </c>
      <c r="AN37" s="42">
        <v>125</v>
      </c>
    </row>
    <row r="38" spans="2:41" ht="21" customHeight="1">
      <c r="B38" s="117">
        <f t="shared" si="16"/>
        <v>43671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6"/>
        <v>43672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6"/>
        <v>43673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1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43674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1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43675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43676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43677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07.01.2019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43678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43678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43679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43680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1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6"/>
        <v>43681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1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6"/>
        <v>43682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6"/>
        <v>43683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6"/>
        <v>43684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1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6"/>
        <v>43685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1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6"/>
        <v>43686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6"/>
        <v>43687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1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6"/>
        <v>43688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1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6"/>
        <v>43689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43690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6"/>
        <v>43691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1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43692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1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43693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43694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1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43695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1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43471</v>
      </c>
      <c r="AN31" s="34">
        <v>125</v>
      </c>
    </row>
    <row r="32" spans="2:40" ht="21" customHeight="1">
      <c r="B32" s="117">
        <f t="shared" si="16"/>
        <v>43696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43636</v>
      </c>
      <c r="AN32" s="37">
        <v>125</v>
      </c>
    </row>
    <row r="33" spans="2:40" ht="21" customHeight="1">
      <c r="B33" s="117">
        <f t="shared" si="16"/>
        <v>43697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43685</v>
      </c>
      <c r="AN33" s="37">
        <v>125</v>
      </c>
    </row>
    <row r="34" spans="2:40" ht="21" customHeight="1">
      <c r="B34" s="117">
        <f t="shared" si="16"/>
        <v>43698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43692</v>
      </c>
      <c r="AN34" s="37">
        <v>125</v>
      </c>
    </row>
    <row r="35" spans="2:40" ht="21" customHeight="1">
      <c r="B35" s="117">
        <f t="shared" si="16"/>
        <v>43699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43769</v>
      </c>
      <c r="AN35" s="40">
        <v>125</v>
      </c>
    </row>
    <row r="36" spans="2:40" ht="21" customHeight="1">
      <c r="B36" s="117">
        <f t="shared" si="16"/>
        <v>43700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43770</v>
      </c>
      <c r="AN36" s="37">
        <v>125</v>
      </c>
    </row>
    <row r="37" spans="2:40" ht="21" customHeight="1">
      <c r="B37" s="117">
        <f t="shared" si="16"/>
        <v>43701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1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43789</v>
      </c>
      <c r="AN37" s="42">
        <v>125</v>
      </c>
    </row>
    <row r="38" spans="2:41" ht="21" customHeight="1">
      <c r="B38" s="117">
        <f t="shared" si="16"/>
        <v>43702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1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6"/>
        <v>43703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6"/>
        <v>43704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43705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43706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43707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43708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1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07.01.2019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43709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2019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43709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1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43466</v>
      </c>
      <c r="AN14" s="34">
        <v>125</v>
      </c>
    </row>
    <row r="15" spans="2:40" ht="21" customHeight="1">
      <c r="B15" s="116">
        <f>IF(B14&lt;&gt;"",IF(MONTH(Beginndatum_1)=MONTH(B14+1),B14+1,""),"")</f>
        <v>43710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43574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43711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43577</v>
      </c>
      <c r="AN16" s="37">
        <v>125</v>
      </c>
    </row>
    <row r="17" spans="2:40" ht="21" customHeight="1">
      <c r="B17" s="117">
        <f t="shared" si="16"/>
        <v>43712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43586</v>
      </c>
      <c r="AN17" s="37">
        <v>150</v>
      </c>
    </row>
    <row r="18" spans="2:40" ht="21" customHeight="1">
      <c r="B18" s="117">
        <f t="shared" si="16"/>
        <v>43713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43615</v>
      </c>
      <c r="AN18" s="37">
        <v>125</v>
      </c>
    </row>
    <row r="19" spans="2:40" ht="21" customHeight="1">
      <c r="B19" s="117">
        <f t="shared" si="16"/>
        <v>43714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43626</v>
      </c>
      <c r="AN19" s="37">
        <v>125</v>
      </c>
    </row>
    <row r="20" spans="2:40" ht="21" customHeight="1">
      <c r="B20" s="117">
        <f t="shared" si="16"/>
        <v>43715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1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43741</v>
      </c>
      <c r="AN20" s="37">
        <v>125</v>
      </c>
    </row>
    <row r="21" spans="2:40" ht="21" customHeight="1">
      <c r="B21" s="117">
        <f t="shared" si="16"/>
        <v>43716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1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43823</v>
      </c>
      <c r="AN21" s="37">
        <v>150</v>
      </c>
    </row>
    <row r="22" spans="2:40" ht="21" customHeight="1">
      <c r="B22" s="117">
        <f t="shared" si="16"/>
        <v>43717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43824</v>
      </c>
      <c r="AN22" s="37">
        <v>150</v>
      </c>
    </row>
    <row r="23" spans="2:40" ht="21" customHeight="1">
      <c r="B23" s="117">
        <f t="shared" si="16"/>
        <v>43718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43825</v>
      </c>
      <c r="AN23" s="37">
        <v>150</v>
      </c>
    </row>
    <row r="24" spans="2:40" ht="21" customHeight="1">
      <c r="B24" s="117">
        <f t="shared" si="16"/>
        <v>43719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43830</v>
      </c>
      <c r="AN24" s="48">
        <v>125</v>
      </c>
    </row>
    <row r="25" spans="2:37" ht="21" customHeight="1">
      <c r="B25" s="117">
        <f t="shared" si="16"/>
        <v>43720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43721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2019</v>
      </c>
      <c r="AN26" s="79" t="s">
        <v>35</v>
      </c>
    </row>
    <row r="27" spans="2:42" ht="21" customHeight="1">
      <c r="B27" s="117">
        <f t="shared" si="16"/>
        <v>43722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1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43723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1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43724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43725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43726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43471</v>
      </c>
      <c r="AN31" s="34">
        <v>125</v>
      </c>
    </row>
    <row r="32" spans="2:40" ht="21" customHeight="1">
      <c r="B32" s="117">
        <f t="shared" si="16"/>
        <v>43727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43636</v>
      </c>
      <c r="AN32" s="37">
        <v>125</v>
      </c>
    </row>
    <row r="33" spans="2:40" ht="21" customHeight="1">
      <c r="B33" s="117">
        <f t="shared" si="16"/>
        <v>43728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43685</v>
      </c>
      <c r="AN33" s="37">
        <v>125</v>
      </c>
    </row>
    <row r="34" spans="2:40" ht="21" customHeight="1">
      <c r="B34" s="117">
        <f t="shared" si="16"/>
        <v>43729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1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43692</v>
      </c>
      <c r="AN34" s="37">
        <v>125</v>
      </c>
    </row>
    <row r="35" spans="2:40" ht="21" customHeight="1">
      <c r="B35" s="117">
        <f t="shared" si="16"/>
        <v>43730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1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43769</v>
      </c>
      <c r="AN35" s="40">
        <v>125</v>
      </c>
    </row>
    <row r="36" spans="2:40" ht="21" customHeight="1">
      <c r="B36" s="117">
        <f t="shared" si="16"/>
        <v>43731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43770</v>
      </c>
      <c r="AN36" s="37">
        <v>125</v>
      </c>
    </row>
    <row r="37" spans="2:40" ht="21" customHeight="1">
      <c r="B37" s="117">
        <f t="shared" si="16"/>
        <v>43732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43789</v>
      </c>
      <c r="AN37" s="42">
        <v>125</v>
      </c>
    </row>
    <row r="38" spans="2:41" ht="21" customHeight="1">
      <c r="B38" s="117">
        <f t="shared" si="16"/>
        <v>43733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43576</v>
      </c>
      <c r="AN38" s="51">
        <v>125</v>
      </c>
      <c r="AO38" s="56"/>
    </row>
    <row r="39" spans="2:41" ht="21" customHeight="1">
      <c r="B39" s="117">
        <f t="shared" si="16"/>
        <v>43734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43625</v>
      </c>
      <c r="AN39" s="51">
        <v>125</v>
      </c>
      <c r="AO39" s="56"/>
    </row>
    <row r="40" spans="2:41" ht="21" customHeight="1">
      <c r="B40" s="117">
        <f t="shared" si="16"/>
        <v>43735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43736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1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43737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1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43738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 password="C4B6" sheet="1" objects="1" scenarios="1"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Tober</dc:creator>
  <cp:keywords/>
  <dc:description/>
  <cp:lastModifiedBy>Peter Lang</cp:lastModifiedBy>
  <cp:lastPrinted>2015-03-13T13:06:41Z</cp:lastPrinted>
  <dcterms:created xsi:type="dcterms:W3CDTF">2007-03-28T08:37:50Z</dcterms:created>
  <dcterms:modified xsi:type="dcterms:W3CDTF">2019-01-31T13:46:36Z</dcterms:modified>
  <cp:category/>
  <cp:version/>
  <cp:contentType/>
  <cp:contentStatus/>
</cp:coreProperties>
</file>